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80" windowHeight="1170" activeTab="0"/>
  </bookViews>
  <sheets>
    <sheet name="реестр источников доходов " sheetId="1" r:id="rId1"/>
  </sheets>
  <definedNames>
    <definedName name="_xlnm._FilterDatabase" localSheetId="0" hidden="1">'реестр источников доходов '!$A$7:$R$92</definedName>
    <definedName name="dep27" localSheetId="0">'реестр источников доходов '!#REF!</definedName>
    <definedName name="_xlnm.Print_Titles" localSheetId="0">'реестр источников доходов '!$4:$7</definedName>
    <definedName name="_xlnm.Print_Area" localSheetId="0">'реестр источников доходов '!$A$1:$R$92</definedName>
  </definedNames>
  <calcPr fullCalcOnLoad="1"/>
</workbook>
</file>

<file path=xl/sharedStrings.xml><?xml version="1.0" encoding="utf-8"?>
<sst xmlns="http://schemas.openxmlformats.org/spreadsheetml/2006/main" count="831" uniqueCount="201">
  <si>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</si>
  <si>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</si>
  <si>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</si>
  <si>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</si>
  <si>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</si>
  <si>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</si>
  <si>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</si>
  <si>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</si>
  <si>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</si>
  <si>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</si>
  <si>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</si>
  <si>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</si>
  <si>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</si>
  <si>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</si>
  <si>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</si>
  <si>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</si>
  <si>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</si>
  <si>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</si>
  <si>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</si>
  <si>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</si>
  <si>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</si>
  <si>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</si>
  <si>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</si>
  <si>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</si>
  <si>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</si>
  <si>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</si>
  <si>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</si>
  <si>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</si>
  <si>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</si>
  <si>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</si>
  <si>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</si>
  <si>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</si>
  <si>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</si>
  <si>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</si>
  <si>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</si>
  <si>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</si>
  <si>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</si>
  <si>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</si>
  <si>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</si>
  <si>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</si>
  <si>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</si>
  <si>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</si>
  <si>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</si>
  <si>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014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</si>
  <si>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</si>
  <si>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</si>
  <si>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</si>
  <si>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</si>
  <si>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</si>
  <si>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</si>
  <si>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</si>
  <si>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100</t>
  </si>
  <si>
    <t>03</t>
  </si>
  <si>
    <t>230</t>
  </si>
  <si>
    <t>Федеральное казначейство</t>
  </si>
  <si>
    <t>240</t>
  </si>
  <si>
    <t>250</t>
  </si>
  <si>
    <t>260</t>
  </si>
  <si>
    <t>120</t>
  </si>
  <si>
    <t>НАЛОГИ НА СОВОКУПНЫЙ ДОХОД</t>
  </si>
  <si>
    <t>05</t>
  </si>
  <si>
    <t>050</t>
  </si>
  <si>
    <t>06</t>
  </si>
  <si>
    <t>000</t>
  </si>
  <si>
    <t>07</t>
  </si>
  <si>
    <t>ГОСУДАРСТВЕННАЯ ПОШЛИНА</t>
  </si>
  <si>
    <t>08</t>
  </si>
  <si>
    <t>130</t>
  </si>
  <si>
    <t>188</t>
  </si>
  <si>
    <t>082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</si>
  <si>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</si>
  <si>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</si>
  <si>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048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</si>
  <si>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</si>
  <si>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</si>
  <si>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</si>
  <si>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</si>
  <si>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</si>
  <si>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052</t>
  </si>
  <si>
    <t>013</t>
  </si>
  <si>
    <t>015</t>
  </si>
  <si>
    <t>ДОХОДЫ ОТ ОКАЗАНИЯ ПЛАТНЫХ УСЛУГ И КОМПЕНСАЦИИ ЗАТРАТ ГОСУДАРСТВА</t>
  </si>
  <si>
    <t>410</t>
  </si>
  <si>
    <t>ДОХОДЫ ОТ ПРОДАЖИ МАТЕРИАЛЬНЫХ И НЕМАТЕРИАЛЬНЫХ АКТИВОВ</t>
  </si>
  <si>
    <t>430</t>
  </si>
  <si>
    <t>140</t>
  </si>
  <si>
    <t>ШТРАФЫ, САНКЦИИ, ВОЗМЕЩЕНИЕ УЩЕРБА</t>
  </si>
  <si>
    <t>30</t>
  </si>
  <si>
    <t>141</t>
  </si>
  <si>
    <t>90</t>
  </si>
  <si>
    <t>Федеральная служба по надзору в сфере защиты прав потребителей и благополучия человека</t>
  </si>
  <si>
    <t>25</t>
  </si>
  <si>
    <t>ПРОЧИЕ НЕНАЛОГОВЫЕ ДОХОДЫ</t>
  </si>
  <si>
    <t>180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</si>
  <si>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</si>
  <si>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</si>
  <si>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</si>
  <si>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</si>
  <si>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</si>
  <si>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</si>
  <si>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</si>
  <si>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151</t>
  </si>
  <si>
    <t>001</t>
  </si>
  <si>
    <t>002</t>
  </si>
  <si>
    <t>Субсидии бюджетам бюджетной системы Российской Федерации (межбюджетные субсидии)</t>
  </si>
  <si>
    <t>051</t>
  </si>
  <si>
    <t>077</t>
  </si>
  <si>
    <t>118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</si>
  <si>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</si>
  <si>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</si>
  <si>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</si>
  <si>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субъектов Российской Федерации</t>
  </si>
  <si>
    <t>558</t>
  </si>
  <si>
    <t>519</t>
  </si>
  <si>
    <t>35</t>
  </si>
  <si>
    <t>Безвозмездные поступления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</si>
  <si>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</si>
  <si>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60</t>
  </si>
  <si>
    <t>805</t>
  </si>
  <si>
    <t>управление ветеринарии Брянской области</t>
  </si>
  <si>
    <t>ВОЗВРАТ ОСТАТКОВ СУБСИДИЙ, СУБВЕНЦИЙ И ИНЫХ МЕЖБЮДЖЕТНЫХ ТРАНСФЕРТОВ, ИМЕЮЩИХ ЦЕЛЕВОЕ НАЗНАЧЕНИЕ, ПРОШЛЫХ ЛЕТ</t>
  </si>
  <si>
    <t>035</t>
  </si>
  <si>
    <t>ВСЕГО ДОХОДОВ:</t>
  </si>
  <si>
    <t>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</si>
  <si>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</si>
  <si>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</si>
  <si>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</si>
  <si>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</si>
  <si>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районного бюджета</t>
  </si>
  <si>
    <t>Наименование главного администратора доходов районного бюджета</t>
  </si>
  <si>
    <t>Показатели прогноза доходов в текущем финансовом году в соответствии с  решением районного совета народных депутатов о районном бюджете</t>
  </si>
  <si>
    <t>Показатели кассовых поступлений в текущем финансовом году (по состоянию на 01.11.2017)</t>
  </si>
  <si>
    <t xml:space="preserve">Показатели прогноза доходов бюджета на очередной финансовый год </t>
  </si>
  <si>
    <t xml:space="preserve">Показатели прогноза доходов бюджета на первый год планового периода </t>
  </si>
  <si>
    <t xml:space="preserve">Показатели прогноза доходов бюджета на второй год планового периода 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</si>
  <si>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</si>
  <si>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</si>
  <si>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</si>
  <si>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</si>
  <si>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Администрация Рогнединского района</t>
  </si>
  <si>
    <t xml:space="preserve">1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</si>
  <si>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</si>
  <si>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</si>
  <si>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Адмимнистрация Рогнединского района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</si>
  <si>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</si>
  <si>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  и созданных ими учреждений (за исключением имущества 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</si>
  <si>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</si>
  <si>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995</t>
  </si>
  <si>
    <t>Прочие доходы от компенсации затрат бюджетов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</si>
  <si>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 (за исключением имущества муниципальных бюджетных и автономных учреждений) в части реализации основных средств по азанному имуществу</t>
  </si>
  <si>
    <t>Админстрация Рогнединского района</t>
  </si>
  <si>
    <t>Доходы от продажи земельных участков, государственная собственность на которые  не разграничена  и которые расположены 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</si>
  <si>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 не разграничена  и которые расположены  в границах городских  поселений</t>
  </si>
  <si>
    <t>Денежные взыскания (штрафы) за нарушение законодательства о налогах и сборах, предусмотренные статьями 116,119.1,119.2,пунктами 1 и 2 статьи 120, статьями 125,126,126.1,128,129,129.1,129.4,132,133,134,135,135.1,135.2 Налогового кодекса Российской Федерации</t>
  </si>
  <si>
    <t>Денежные взыскания (штрафы) 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</si>
  <si>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</si>
  <si>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321</t>
  </si>
  <si>
    <t>060</t>
  </si>
  <si>
    <t>Денежные взыскания (штрафы) за нарушение земельного законодательства</t>
  </si>
  <si>
    <t>Федеральная служба государственной регистрации, кадастра и картографии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</si>
  <si>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</si>
  <si>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</si>
  <si>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</si>
  <si>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</si>
  <si>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Министерство внутренних дел Российской Федерации</t>
  </si>
  <si>
    <t>Прочие поступления от денежных взысканий (штрафов) и иных сумм в возмещение ущерба, зачисляемые в бюджеты  муниципальных районов</t>
  </si>
  <si>
    <t>810</t>
  </si>
  <si>
    <t>Государственная инспекция по надзору за техническим состоянием самоходных машин и других видов техники</t>
  </si>
  <si>
    <t>Прочие неналоговые доходы бюджетов муниципальных районов</t>
  </si>
  <si>
    <t>005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</si>
  <si>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</si>
  <si>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</si>
  <si>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Финансовый отдел администрации Рогнединского района</t>
  </si>
  <si>
    <t>29</t>
  </si>
  <si>
    <t>999</t>
  </si>
  <si>
    <t>Прочие субсидии бюджетам муниципальных районов</t>
  </si>
  <si>
    <t>Отдел образования администрации Рогнединского района</t>
  </si>
  <si>
    <t>003</t>
  </si>
  <si>
    <t>216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</si>
  <si>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</si>
  <si>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Администрацимя Рогнединского района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</si>
  <si>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</si>
  <si>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</si>
  <si>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</si>
  <si>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</si>
  <si>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029</t>
  </si>
  <si>
    <t>субвенции бюджетам муниципальных районов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</si>
  <si>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</si>
  <si>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районов из бюджетов поселений на  осуществление части полномочий по решению вопросов местного значения в соответствии с заключенными соглашениями</t>
  </si>
  <si>
    <t>099</t>
  </si>
  <si>
    <t>прочие межбюджетные трансферты, передаваемые бюджетам муниципальных районов</t>
  </si>
  <si>
    <t>49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</si>
  <si>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</si>
  <si>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Финансрвый отдел администрации Рогнединского района</t>
  </si>
  <si>
    <t>Субсидии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</si>
  <si>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деятелоьности муниципальных театров в городах с численностью до 300 тысяч человек</t>
  </si>
  <si>
    <t>Субсидии бюджетам муниципальных районов на реалимзацию федеральных целевых программ</t>
  </si>
  <si>
    <t>22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</si>
  <si>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</si>
  <si>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</si>
  <si>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Реестр источников доходов районного бюджета  Рогнединского района на 2018 - 2020 годы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</si>
</sst>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0.0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Tahoma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8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>
        <color rgb="FF000000"/>
      </left>
      <right>
        <color rgb="FF000000"/>
      </right>
      <top style="thin">
        <color rgb="FFA6A6A6"/>
      </top>
      <bottom>
        <color rgb="FF000000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>
        <color rgb="FF000000"/>
      </left>
      <right>
        <color rgb="FF000000"/>
      </right>
      <top style="thin">
        <color rgb="FFB9CDE5"/>
      </top>
      <bottom>
        <color rgb="FF00000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thin">
        <color rgb="FFD9D9D9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BFBFBF"/>
      </bottom>
    </border>
    <border>
      <left>
        <color rgb="FF000000"/>
      </left>
      <right>
        <color rgb="FF000000"/>
      </right>
      <top style="thin">
        <color rgb="FFBFBFBF"/>
      </top>
      <bottom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1">
      <alignment horizontal="right" vertical="top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 horizontal="left"/>
      <protection/>
    </xf>
    <xf numFmtId="0" fontId="35" fillId="0" borderId="0">
      <alignment horizontal="center" vertical="top"/>
      <protection/>
    </xf>
    <xf numFmtId="0" fontId="34" fillId="0" borderId="1">
      <alignment horizontal="right" vertical="top"/>
      <protection/>
    </xf>
    <xf numFmtId="49" fontId="36" fillId="21" borderId="2">
      <alignment horizontal="center" vertical="center" wrapText="1"/>
      <protection/>
    </xf>
    <xf numFmtId="0" fontId="34" fillId="20" borderId="3">
      <alignment horizontal="left"/>
      <protection/>
    </xf>
    <xf numFmtId="49" fontId="37" fillId="0" borderId="4">
      <alignment horizontal="center" vertical="center" wrapText="1"/>
      <protection/>
    </xf>
    <xf numFmtId="0" fontId="34" fillId="20" borderId="5">
      <alignment horizontal="left"/>
      <protection/>
    </xf>
    <xf numFmtId="0" fontId="37" fillId="22" borderId="6">
      <alignment horizontal="left" vertical="top" wrapText="1"/>
      <protection/>
    </xf>
    <xf numFmtId="0" fontId="34" fillId="20" borderId="7">
      <alignment horizontal="left"/>
      <protection/>
    </xf>
    <xf numFmtId="0" fontId="37" fillId="23" borderId="8">
      <alignment horizontal="left" vertical="top" wrapText="1"/>
      <protection/>
    </xf>
    <xf numFmtId="0" fontId="34" fillId="20" borderId="9">
      <alignment horizontal="left"/>
      <protection/>
    </xf>
    <xf numFmtId="0" fontId="38" fillId="0" borderId="8">
      <alignment horizontal="left" vertical="top" wrapText="1"/>
      <protection/>
    </xf>
    <xf numFmtId="0" fontId="34" fillId="20" borderId="10">
      <alignment horizontal="left"/>
      <protection/>
    </xf>
    <xf numFmtId="0" fontId="34" fillId="0" borderId="11">
      <alignment/>
      <protection/>
    </xf>
    <xf numFmtId="0" fontId="34" fillId="0" borderId="0">
      <alignment horizontal="left" vertical="top" wrapText="1"/>
      <protection/>
    </xf>
    <xf numFmtId="49" fontId="37" fillId="0" borderId="12">
      <alignment horizontal="center" vertical="center" wrapText="1"/>
      <protection/>
    </xf>
    <xf numFmtId="0" fontId="37" fillId="22" borderId="13">
      <alignment horizontal="left" vertical="top" wrapText="1"/>
      <protection/>
    </xf>
    <xf numFmtId="0" fontId="37" fillId="23" borderId="14">
      <alignment horizontal="left" vertical="top" wrapText="1"/>
      <protection/>
    </xf>
    <xf numFmtId="0" fontId="34" fillId="0" borderId="14">
      <alignment horizontal="left" vertical="top" wrapText="1"/>
      <protection/>
    </xf>
    <xf numFmtId="49" fontId="36" fillId="0" borderId="2">
      <alignment horizontal="center" vertical="center" wrapText="1"/>
      <protection/>
    </xf>
    <xf numFmtId="0" fontId="36" fillId="0" borderId="2">
      <alignment horizontal="center" vertical="center" wrapText="1"/>
      <protection/>
    </xf>
    <xf numFmtId="49" fontId="37" fillId="22" borderId="13">
      <alignment horizontal="center" vertical="top" shrinkToFit="1"/>
      <protection/>
    </xf>
    <xf numFmtId="49" fontId="37" fillId="23" borderId="14">
      <alignment horizontal="center" vertical="top" shrinkToFit="1"/>
      <protection/>
    </xf>
    <xf numFmtId="49" fontId="34" fillId="0" borderId="14">
      <alignment horizontal="center" vertical="top" shrinkToFit="1"/>
      <protection/>
    </xf>
    <xf numFmtId="49" fontId="36" fillId="0" borderId="2">
      <alignment horizontal="center" vertical="center" wrapText="1"/>
      <protection/>
    </xf>
    <xf numFmtId="0" fontId="36" fillId="0" borderId="2">
      <alignment horizontal="center" vertical="center"/>
      <protection/>
    </xf>
    <xf numFmtId="4" fontId="37" fillId="22" borderId="13">
      <alignment horizontal="right" vertical="top" shrinkToFit="1"/>
      <protection/>
    </xf>
    <xf numFmtId="4" fontId="37" fillId="23" borderId="14">
      <alignment horizontal="right" vertical="top" shrinkToFit="1"/>
      <protection/>
    </xf>
    <xf numFmtId="4" fontId="34" fillId="0" borderId="14">
      <alignment horizontal="right" vertical="top" shrinkToFit="1"/>
      <protection/>
    </xf>
    <xf numFmtId="0" fontId="36" fillId="0" borderId="2">
      <alignment horizontal="center" vertical="center" wrapText="1"/>
      <protection/>
    </xf>
    <xf numFmtId="49" fontId="37" fillId="0" borderId="15">
      <alignment horizontal="center" vertical="center" wrapText="1"/>
      <protection/>
    </xf>
    <xf numFmtId="0" fontId="37" fillId="22" borderId="16">
      <alignment horizontal="left" vertical="top" wrapText="1"/>
      <protection/>
    </xf>
    <xf numFmtId="0" fontId="37" fillId="23" borderId="17">
      <alignment horizontal="left" vertical="top" wrapText="1"/>
      <protection/>
    </xf>
    <xf numFmtId="0" fontId="34" fillId="0" borderId="17">
      <alignment horizontal="left" vertical="top" wrapText="1"/>
      <protection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9" fillId="30" borderId="18" applyNumberFormat="0" applyAlignment="0" applyProtection="0"/>
    <xf numFmtId="0" fontId="40" fillId="31" borderId="19" applyNumberFormat="0" applyAlignment="0" applyProtection="0"/>
    <xf numFmtId="0" fontId="41" fillId="31" borderId="18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20" applyNumberFormat="0" applyFill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23" applyNumberFormat="0" applyFill="0" applyAlignment="0" applyProtection="0"/>
    <xf numFmtId="0" fontId="46" fillId="32" borderId="24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5" borderId="25" applyNumberFormat="0" applyFont="0" applyAlignment="0" applyProtection="0"/>
    <xf numFmtId="9" fontId="0" fillId="0" borderId="0" applyFont="0" applyFill="0" applyBorder="0" applyAlignment="0" applyProtection="0"/>
    <xf numFmtId="0" fontId="51" fillId="0" borderId="26" applyNumberFormat="0" applyFill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6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49" fontId="36" fillId="0" borderId="27" xfId="63" applyNumberFormat="1" applyFont="1" applyBorder="1" applyAlignment="1" applyProtection="1">
      <alignment horizontal="center" vertical="center" wrapText="1"/>
      <protection locked="0"/>
    </xf>
    <xf numFmtId="49" fontId="36" fillId="0" borderId="27" xfId="54" applyNumberFormat="1" applyFont="1" applyBorder="1" applyAlignment="1" applyProtection="1">
      <alignment horizontal="center" vertical="center" wrapText="1"/>
      <protection locked="0"/>
    </xf>
    <xf numFmtId="49" fontId="36" fillId="0" borderId="27" xfId="69" applyNumberFormat="1" applyFont="1" applyBorder="1" applyAlignment="1" applyProtection="1">
      <alignment horizontal="center" vertical="center" wrapText="1"/>
      <protection locked="0"/>
    </xf>
    <xf numFmtId="49" fontId="36" fillId="0" borderId="28" xfId="63" applyNumberFormat="1" applyFont="1" applyBorder="1" applyAlignment="1" applyProtection="1">
      <alignment horizontal="center" vertical="center" wrapText="1"/>
      <protection locked="0"/>
    </xf>
    <xf numFmtId="44" fontId="0" fillId="0" borderId="0" xfId="0" applyNumberFormat="1" applyFont="1" applyFill="1" applyAlignment="1">
      <alignment vertical="top" wrapText="1"/>
    </xf>
    <xf numFmtId="44" fontId="1" fillId="37" borderId="0" xfId="0" applyNumberFormat="1" applyFont="1" applyFill="1" applyAlignment="1">
      <alignment vertical="top" wrapText="1"/>
    </xf>
    <xf numFmtId="0" fontId="4" fillId="38" borderId="0" xfId="0" applyFont="1" applyFill="1" applyAlignment="1" applyProtection="1">
      <alignment/>
      <protection locked="0"/>
    </xf>
    <xf numFmtId="0" fontId="36" fillId="22" borderId="27" xfId="55" applyNumberFormat="1" applyFont="1" applyBorder="1" applyAlignment="1" applyProtection="1">
      <alignment horizontal="right" vertical="center" wrapText="1"/>
      <protection locked="0"/>
    </xf>
    <xf numFmtId="49" fontId="36" fillId="22" borderId="27" xfId="60" applyNumberFormat="1" applyFont="1" applyBorder="1" applyAlignment="1" applyProtection="1">
      <alignment horizontal="right" vertical="center" wrapText="1" shrinkToFit="1"/>
      <protection locked="0"/>
    </xf>
    <xf numFmtId="4" fontId="36" fillId="22" borderId="27" xfId="65" applyNumberFormat="1" applyFont="1" applyBorder="1" applyAlignment="1" applyProtection="1">
      <alignment horizontal="right" vertical="center" wrapText="1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36" fillId="22" borderId="27" xfId="55" applyNumberFormat="1" applyFont="1" applyBorder="1" applyAlignment="1" applyProtection="1">
      <alignment horizontal="left" vertical="center" wrapText="1"/>
      <protection locked="0"/>
    </xf>
    <xf numFmtId="49" fontId="36" fillId="22" borderId="27" xfId="60" applyNumberFormat="1" applyFont="1" applyBorder="1" applyAlignment="1" applyProtection="1">
      <alignment horizontal="center" vertical="center" wrapText="1" shrinkToFit="1"/>
      <protection locked="0"/>
    </xf>
    <xf numFmtId="0" fontId="36" fillId="23" borderId="27" xfId="56" applyNumberFormat="1" applyFont="1" applyBorder="1" applyAlignment="1" applyProtection="1">
      <alignment horizontal="left" vertical="center" wrapText="1"/>
      <protection locked="0"/>
    </xf>
    <xf numFmtId="49" fontId="36" fillId="23" borderId="27" xfId="61" applyNumberFormat="1" applyFont="1" applyBorder="1" applyAlignment="1" applyProtection="1">
      <alignment horizontal="center" vertical="center" wrapText="1" shrinkToFit="1"/>
      <protection locked="0"/>
    </xf>
    <xf numFmtId="4" fontId="36" fillId="23" borderId="27" xfId="66" applyNumberFormat="1" applyFont="1" applyBorder="1" applyAlignment="1" applyProtection="1">
      <alignment horizontal="right" vertical="center" wrapText="1" shrinkToFit="1"/>
      <protection locked="0"/>
    </xf>
    <xf numFmtId="0" fontId="54" fillId="0" borderId="27" xfId="57" applyNumberFormat="1" applyFont="1" applyBorder="1" applyAlignment="1" applyProtection="1">
      <alignment horizontal="left" vertical="center" wrapText="1"/>
      <protection locked="0"/>
    </xf>
    <xf numFmtId="49" fontId="54" fillId="0" borderId="27" xfId="62" applyNumberFormat="1" applyFont="1" applyBorder="1" applyAlignment="1" applyProtection="1">
      <alignment horizontal="center" vertical="center" wrapText="1" shrinkToFit="1"/>
      <protection locked="0"/>
    </xf>
    <xf numFmtId="0" fontId="54" fillId="0" borderId="27" xfId="57" applyNumberFormat="1" applyFont="1" applyBorder="1" applyAlignment="1" applyProtection="1" quotePrefix="1">
      <alignment horizontal="left" vertical="center" wrapText="1"/>
      <protection locked="0"/>
    </xf>
    <xf numFmtId="49" fontId="54" fillId="0" borderId="27" xfId="62" applyNumberFormat="1" applyFont="1" applyFill="1" applyBorder="1" applyAlignment="1" applyProtection="1">
      <alignment horizontal="center" vertical="center" wrapText="1" shrinkToFit="1"/>
      <protection locked="0"/>
    </xf>
    <xf numFmtId="0" fontId="36" fillId="38" borderId="27" xfId="56" applyNumberFormat="1" applyFont="1" applyFill="1" applyBorder="1" applyAlignment="1" applyProtection="1">
      <alignment horizontal="left" vertical="center" wrapText="1"/>
      <protection locked="0"/>
    </xf>
    <xf numFmtId="0" fontId="54" fillId="0" borderId="27" xfId="56" applyNumberFormat="1" applyFont="1" applyFill="1" applyBorder="1" applyAlignment="1" applyProtection="1">
      <alignment horizontal="left" vertical="center" wrapText="1"/>
      <protection locked="0"/>
    </xf>
    <xf numFmtId="0" fontId="54" fillId="38" borderId="27" xfId="57" applyNumberFormat="1" applyFont="1" applyFill="1" applyBorder="1" applyAlignment="1" applyProtection="1">
      <alignment horizontal="left" vertical="center" wrapText="1"/>
      <protection locked="0"/>
    </xf>
    <xf numFmtId="49" fontId="54" fillId="38" borderId="27" xfId="62" applyNumberFormat="1" applyFont="1" applyFill="1" applyBorder="1" applyAlignment="1" applyProtection="1">
      <alignment horizontal="center" vertical="center" wrapText="1" shrinkToFit="1"/>
      <protection locked="0"/>
    </xf>
    <xf numFmtId="0" fontId="54" fillId="38" borderId="27" xfId="57" applyNumberFormat="1" applyFont="1" applyFill="1" applyBorder="1" applyAlignment="1" applyProtection="1" quotePrefix="1">
      <alignment horizontal="left" vertical="center" wrapText="1"/>
      <protection locked="0"/>
    </xf>
    <xf numFmtId="0" fontId="36" fillId="37" borderId="27" xfId="56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>
      <alignment horizontal="center" vertical="center" wrapText="1"/>
    </xf>
    <xf numFmtId="49" fontId="36" fillId="37" borderId="27" xfId="62" applyNumberFormat="1" applyFont="1" applyFill="1" applyBorder="1" applyAlignment="1" applyProtection="1">
      <alignment horizontal="center" vertical="center" wrapText="1" shrinkToFit="1"/>
      <protection locked="0"/>
    </xf>
    <xf numFmtId="49" fontId="36" fillId="37" borderId="27" xfId="61" applyNumberFormat="1" applyFont="1" applyFill="1" applyBorder="1" applyAlignment="1" applyProtection="1">
      <alignment horizontal="center" vertical="center" wrapText="1" shrinkToFit="1"/>
      <protection locked="0"/>
    </xf>
    <xf numFmtId="0" fontId="36" fillId="37" borderId="27" xfId="57" applyNumberFormat="1" applyFont="1" applyFill="1" applyBorder="1" applyAlignment="1" applyProtection="1">
      <alignment horizontal="left" vertical="center" wrapText="1"/>
      <protection locked="0"/>
    </xf>
    <xf numFmtId="0" fontId="36" fillId="37" borderId="27" xfId="57" applyNumberFormat="1" applyFont="1" applyFill="1" applyBorder="1" applyAlignment="1" applyProtection="1" quotePrefix="1">
      <alignment horizontal="left" vertical="center" wrapText="1"/>
      <protection locked="0"/>
    </xf>
    <xf numFmtId="4" fontId="36" fillId="22" borderId="27" xfId="65" applyNumberFormat="1" applyFont="1" applyBorder="1" applyAlignment="1" applyProtection="1">
      <alignment horizontal="center" vertical="center" wrapText="1" shrinkToFit="1"/>
      <protection locked="0"/>
    </xf>
    <xf numFmtId="4" fontId="36" fillId="23" borderId="27" xfId="66" applyNumberFormat="1" applyFont="1" applyBorder="1" applyAlignment="1" applyProtection="1">
      <alignment horizontal="center" vertical="center" wrapText="1" shrinkToFit="1"/>
      <protection locked="0"/>
    </xf>
    <xf numFmtId="4" fontId="4" fillId="0" borderId="2" xfId="0" applyNumberFormat="1" applyFont="1" applyFill="1" applyBorder="1" applyAlignment="1">
      <alignment horizontal="center" vertical="center" wrapText="1"/>
    </xf>
    <xf numFmtId="4" fontId="54" fillId="0" borderId="27" xfId="67" applyNumberFormat="1" applyFont="1" applyBorder="1" applyAlignment="1" applyProtection="1">
      <alignment horizontal="center" vertical="center" wrapText="1" shrinkToFit="1"/>
      <protection locked="0"/>
    </xf>
    <xf numFmtId="4" fontId="54" fillId="0" borderId="27" xfId="72" applyNumberFormat="1" applyFont="1" applyBorder="1" applyAlignment="1" applyProtection="1">
      <alignment horizontal="center" vertical="center" wrapText="1"/>
      <protection locked="0"/>
    </xf>
    <xf numFmtId="4" fontId="54" fillId="38" borderId="27" xfId="70" applyNumberFormat="1" applyFont="1" applyFill="1" applyBorder="1" applyAlignment="1" applyProtection="1">
      <alignment horizontal="center" vertical="center" shrinkToFit="1"/>
      <protection/>
    </xf>
    <xf numFmtId="4" fontId="54" fillId="0" borderId="27" xfId="66" applyNumberFormat="1" applyFont="1" applyFill="1" applyBorder="1" applyAlignment="1" applyProtection="1">
      <alignment horizontal="center" vertical="center" wrapText="1" shrinkToFit="1"/>
      <protection locked="0"/>
    </xf>
    <xf numFmtId="4" fontId="54" fillId="0" borderId="27" xfId="67" applyNumberFormat="1" applyFont="1" applyFill="1" applyBorder="1" applyAlignment="1" applyProtection="1">
      <alignment horizontal="center" vertical="center" wrapText="1" shrinkToFit="1"/>
      <protection locked="0"/>
    </xf>
    <xf numFmtId="4" fontId="54" fillId="0" borderId="2" xfId="0" applyNumberFormat="1" applyFont="1" applyBorder="1" applyAlignment="1" applyProtection="1">
      <alignment horizontal="center" vertical="center" shrinkToFit="1"/>
      <protection/>
    </xf>
    <xf numFmtId="4" fontId="4" fillId="38" borderId="27" xfId="67" applyNumberFormat="1" applyFont="1" applyFill="1" applyBorder="1" applyAlignment="1" applyProtection="1">
      <alignment horizontal="center" vertical="center" wrapText="1" shrinkToFit="1"/>
      <protection locked="0"/>
    </xf>
    <xf numFmtId="4" fontId="54" fillId="38" borderId="27" xfId="67" applyNumberFormat="1" applyFont="1" applyFill="1" applyBorder="1" applyAlignment="1" applyProtection="1">
      <alignment horizontal="center" vertical="center" wrapText="1" shrinkToFit="1"/>
      <protection locked="0"/>
    </xf>
    <xf numFmtId="4" fontId="54" fillId="38" borderId="27" xfId="72" applyNumberFormat="1" applyFont="1" applyFill="1" applyBorder="1" applyAlignment="1" applyProtection="1">
      <alignment horizontal="center" vertical="center" wrapText="1"/>
      <protection locked="0"/>
    </xf>
    <xf numFmtId="4" fontId="4" fillId="0" borderId="29" xfId="0" applyNumberFormat="1" applyFont="1" applyFill="1" applyBorder="1" applyAlignment="1">
      <alignment horizontal="center" vertical="center" wrapText="1"/>
    </xf>
    <xf numFmtId="4" fontId="4" fillId="0" borderId="27" xfId="67" applyNumberFormat="1" applyFont="1" applyBorder="1" applyAlignment="1" applyProtection="1">
      <alignment horizontal="center" vertical="center" wrapText="1" shrinkToFit="1"/>
      <protection locked="0"/>
    </xf>
    <xf numFmtId="4" fontId="36" fillId="37" borderId="27" xfId="67" applyNumberFormat="1" applyFont="1" applyFill="1" applyBorder="1" applyAlignment="1" applyProtection="1">
      <alignment horizontal="center" vertical="center" wrapText="1" shrinkToFit="1"/>
      <protection locked="0"/>
    </xf>
    <xf numFmtId="0" fontId="54" fillId="0" borderId="27" xfId="57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49" fontId="36" fillId="0" borderId="28" xfId="0" applyNumberFormat="1" applyFont="1" applyFill="1" applyBorder="1" applyAlignment="1" applyProtection="1">
      <alignment horizontal="center" vertical="center" wrapText="1"/>
      <protection/>
    </xf>
    <xf numFmtId="49" fontId="36" fillId="0" borderId="30" xfId="0" applyNumberFormat="1" applyFont="1" applyFill="1" applyBorder="1" applyAlignment="1" applyProtection="1">
      <alignment horizontal="center" vertical="center" wrapText="1"/>
      <protection/>
    </xf>
    <xf numFmtId="0" fontId="36" fillId="0" borderId="31" xfId="0" applyNumberFormat="1" applyFont="1" applyFill="1" applyBorder="1" applyAlignment="1" applyProtection="1">
      <alignment horizontal="center" vertical="center" wrapText="1"/>
      <protection/>
    </xf>
    <xf numFmtId="0" fontId="36" fillId="0" borderId="32" xfId="0" applyNumberFormat="1" applyFont="1" applyFill="1" applyBorder="1" applyAlignment="1" applyProtection="1">
      <alignment horizontal="center" vertical="center" wrapText="1"/>
      <protection/>
    </xf>
    <xf numFmtId="0" fontId="36" fillId="0" borderId="33" xfId="0" applyNumberFormat="1" applyFont="1" applyFill="1" applyBorder="1" applyAlignment="1" applyProtection="1">
      <alignment horizontal="center" vertical="center" wrapText="1"/>
      <protection/>
    </xf>
    <xf numFmtId="49" fontId="36" fillId="0" borderId="34" xfId="0" applyNumberFormat="1" applyFont="1" applyFill="1" applyBorder="1" applyAlignment="1" applyProtection="1">
      <alignment horizontal="center" vertical="center" wrapText="1"/>
      <protection/>
    </xf>
    <xf numFmtId="49" fontId="36" fillId="0" borderId="35" xfId="0" applyNumberFormat="1" applyFont="1" applyFill="1" applyBorder="1" applyAlignment="1" applyProtection="1">
      <alignment horizontal="center" vertical="center" wrapText="1"/>
      <protection/>
    </xf>
    <xf numFmtId="49" fontId="36" fillId="0" borderId="27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27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1" xfId="0" applyNumberFormat="1" applyFont="1" applyFill="1" applyBorder="1" applyAlignment="1" applyProtection="1">
      <alignment horizontal="righ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30" fillId="0" borderId="27" xfId="0" applyFont="1" applyFill="1" applyBorder="1" applyAlignment="1">
      <alignment horizontal="left" vertical="justify" wrapText="1"/>
    </xf>
    <xf numFmtId="0" fontId="31" fillId="0" borderId="27" xfId="0" applyFont="1" applyBorder="1" applyAlignment="1">
      <alignment vertical="top" wrapText="1"/>
    </xf>
    <xf numFmtId="0" fontId="30" fillId="0" borderId="27" xfId="0" applyFont="1" applyFill="1" applyBorder="1" applyAlignment="1">
      <alignment vertical="justify" wrapText="1"/>
    </xf>
    <xf numFmtId="0" fontId="30" fillId="0" borderId="27" xfId="0" applyFont="1" applyBorder="1" applyAlignment="1">
      <alignment horizontal="left" vertical="justify" wrapText="1"/>
    </xf>
    <xf numFmtId="0" fontId="31" fillId="39" borderId="27" xfId="0" applyFont="1" applyFill="1" applyBorder="1" applyAlignment="1">
      <alignment horizontal="left" vertical="justify" wrapText="1"/>
    </xf>
    <xf numFmtId="0" fontId="31" fillId="39" borderId="36" xfId="0" applyFont="1" applyFill="1" applyBorder="1" applyAlignment="1">
      <alignment horizontal="left" vertical="top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9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abSelected="1" view="pageBreakPreview" zoomScale="80" zoomScaleNormal="62" zoomScaleSheetLayoutView="80" zoomScalePageLayoutView="0" workbookViewId="0" topLeftCell="A1">
      <pane ySplit="6" topLeftCell="A89" activePane="bottomLeft" state="frozen"/>
      <selection pane="topLeft" activeCell="C1" sqref="C1"/>
      <selection pane="bottomLeft" activeCell="G13" sqref="G13"/>
    </sheetView>
  </sheetViews>
  <sheetFormatPr defaultColWidth="9.140625" defaultRowHeight="15"/>
  <cols>
    <col min="1" max="1" width="34.7109375" style="1" customWidth="1"/>
    <col min="2" max="2" width="34.421875" style="1" customWidth="1"/>
    <col min="3" max="3" width="15.8515625" style="1" customWidth="1"/>
    <col min="4" max="4" width="10.57421875" style="1" customWidth="1"/>
    <col min="5" max="5" width="13.57421875" style="1" customWidth="1"/>
    <col min="6" max="6" width="10.57421875" style="1" customWidth="1"/>
    <col min="7" max="7" width="14.421875" style="1" customWidth="1"/>
    <col min="8" max="8" width="10.57421875" style="1" customWidth="1"/>
    <col min="9" max="9" width="14.00390625" style="1" customWidth="1"/>
    <col min="10" max="10" width="12.8515625" style="1" customWidth="1"/>
    <col min="11" max="11" width="86.00390625" style="1" customWidth="1"/>
    <col min="12" max="12" width="35.57421875" style="1" customWidth="1"/>
    <col min="13" max="13" width="23.421875" style="1" customWidth="1"/>
    <col min="14" max="14" width="21.140625" style="1" customWidth="1"/>
    <col min="15" max="15" width="20.7109375" style="1" customWidth="1"/>
    <col min="16" max="18" width="28.28125" style="1" customWidth="1"/>
    <col min="19" max="16384" width="9.140625" style="1" customWidth="1"/>
  </cols>
  <sheetData>
    <row r="1" spans="1:18" ht="40.5" customHeight="1">
      <c r="A1" s="58" t="s">
        <v>200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5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  <c r="M3" s="62"/>
      <c r="N3" s="62"/>
      <c r="O3" s="62"/>
      <c r="P3" s="62"/>
      <c r="Q3" s="62"/>
      <c r="R3" s="62"/>
    </row>
    <row r="4" spans="1:18" ht="15.75" customHeight="1">
      <c r="A4" s="50" t="s">
        <v>0</v>
      </c>
      <c r="B4" s="50" t="s">
        <v>1</v>
      </c>
      <c r="C4" s="52" t="s">
        <v>2</v>
      </c>
      <c r="D4" s="53"/>
      <c r="E4" s="53"/>
      <c r="F4" s="53"/>
      <c r="G4" s="53"/>
      <c r="H4" s="53"/>
      <c r="I4" s="53"/>
      <c r="J4" s="54"/>
      <c r="K4" s="55" t="s">
        <v>3</v>
      </c>
      <c r="L4" s="57" t="s">
        <v>129</v>
      </c>
      <c r="M4" s="57" t="s">
        <v>130</v>
      </c>
      <c r="N4" s="57" t="s">
        <v>131</v>
      </c>
      <c r="O4" s="57" t="s">
        <v>4</v>
      </c>
      <c r="P4" s="59" t="s">
        <v>5</v>
      </c>
      <c r="Q4" s="59"/>
      <c r="R4" s="59"/>
    </row>
    <row r="5" spans="1:18" ht="15.75">
      <c r="A5" s="51"/>
      <c r="B5" s="51"/>
      <c r="C5" s="50" t="s">
        <v>128</v>
      </c>
      <c r="D5" s="52" t="s">
        <v>6</v>
      </c>
      <c r="E5" s="53"/>
      <c r="F5" s="53"/>
      <c r="G5" s="53"/>
      <c r="H5" s="54"/>
      <c r="I5" s="52" t="s">
        <v>7</v>
      </c>
      <c r="J5" s="54"/>
      <c r="K5" s="56"/>
      <c r="L5" s="57"/>
      <c r="M5" s="57"/>
      <c r="N5" s="57"/>
      <c r="O5" s="57"/>
      <c r="P5" s="59"/>
      <c r="Q5" s="59"/>
      <c r="R5" s="59"/>
    </row>
    <row r="6" spans="1:18" ht="127.5" customHeight="1">
      <c r="A6" s="51"/>
      <c r="B6" s="51"/>
      <c r="C6" s="51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6"/>
      <c r="L6" s="57"/>
      <c r="M6" s="57"/>
      <c r="N6" s="57"/>
      <c r="O6" s="57"/>
      <c r="P6" s="2" t="s">
        <v>132</v>
      </c>
      <c r="Q6" s="2" t="s">
        <v>133</v>
      </c>
      <c r="R6" s="2" t="s">
        <v>134</v>
      </c>
    </row>
    <row r="7" spans="1:18" ht="31.5" customHeight="1">
      <c r="A7" s="3" t="s">
        <v>15</v>
      </c>
      <c r="B7" s="3" t="s">
        <v>16</v>
      </c>
      <c r="C7" s="3" t="s">
        <v>17</v>
      </c>
      <c r="D7" s="3" t="s">
        <v>18</v>
      </c>
      <c r="E7" s="3" t="s">
        <v>19</v>
      </c>
      <c r="F7" s="3" t="s">
        <v>20</v>
      </c>
      <c r="G7" s="3" t="s">
        <v>21</v>
      </c>
      <c r="H7" s="3" t="s">
        <v>22</v>
      </c>
      <c r="I7" s="3" t="s">
        <v>23</v>
      </c>
      <c r="J7" s="3" t="s">
        <v>24</v>
      </c>
      <c r="K7" s="3" t="s">
        <v>25</v>
      </c>
      <c r="L7" s="3" t="s">
        <v>26</v>
      </c>
      <c r="M7" s="3" t="s">
        <v>27</v>
      </c>
      <c r="N7" s="3" t="s">
        <v>28</v>
      </c>
      <c r="O7" s="3" t="s">
        <v>29</v>
      </c>
      <c r="P7" s="3" t="s">
        <v>30</v>
      </c>
      <c r="Q7" s="3" t="s">
        <v>31</v>
      </c>
      <c r="R7" s="4" t="s">
        <v>32</v>
      </c>
    </row>
    <row r="8" spans="1:18" ht="44.25" customHeight="1">
      <c r="A8" s="13" t="s">
        <v>35</v>
      </c>
      <c r="B8" s="13"/>
      <c r="C8" s="14"/>
      <c r="D8" s="14" t="s">
        <v>15</v>
      </c>
      <c r="E8" s="14" t="s">
        <v>98</v>
      </c>
      <c r="F8" s="14" t="s">
        <v>98</v>
      </c>
      <c r="G8" s="14" t="s">
        <v>63</v>
      </c>
      <c r="H8" s="14" t="s">
        <v>98</v>
      </c>
      <c r="I8" s="14" t="s">
        <v>40</v>
      </c>
      <c r="J8" s="14" t="s">
        <v>63</v>
      </c>
      <c r="K8" s="13"/>
      <c r="L8" s="13"/>
      <c r="M8" s="33">
        <f>M9+M14+M19+M22++M24+M31+M36+M38+M42+M53</f>
        <v>38508000</v>
      </c>
      <c r="N8" s="33">
        <f>N9+N14+N19+N22+N24+N31+N36+N38+N42+N53</f>
        <v>36055150.760000005</v>
      </c>
      <c r="O8" s="33">
        <f>O9+O14+O19+O22+O24+O31+O36+O38+O42+O53</f>
        <v>41840000</v>
      </c>
      <c r="P8" s="33">
        <f>P9+P14+P19+P22+P24+P31+P36+P38+P42+P53</f>
        <v>33850000</v>
      </c>
      <c r="Q8" s="33">
        <f>Q9+Q14+Q19+Q22+Q24+Q31+Q36+Q38+Q42+Q53</f>
        <v>35422000</v>
      </c>
      <c r="R8" s="33">
        <f>R9+R14+R19+R22+R24+R31+R36+R38+R42+R53</f>
        <v>37100000</v>
      </c>
    </row>
    <row r="9" spans="1:18" ht="38.25" customHeight="1">
      <c r="A9" s="15" t="s">
        <v>94</v>
      </c>
      <c r="B9" s="15" t="s">
        <v>36</v>
      </c>
      <c r="C9" s="16"/>
      <c r="D9" s="16" t="s">
        <v>15</v>
      </c>
      <c r="E9" s="16" t="s">
        <v>38</v>
      </c>
      <c r="F9" s="16" t="s">
        <v>98</v>
      </c>
      <c r="G9" s="16" t="s">
        <v>63</v>
      </c>
      <c r="H9" s="16" t="s">
        <v>98</v>
      </c>
      <c r="I9" s="16" t="s">
        <v>40</v>
      </c>
      <c r="J9" s="16" t="s">
        <v>63</v>
      </c>
      <c r="K9" s="15"/>
      <c r="L9" s="15"/>
      <c r="M9" s="34">
        <f aca="true" t="shared" si="0" ref="M9:R9">SUM(M10:M13)</f>
        <v>27589000</v>
      </c>
      <c r="N9" s="34">
        <f t="shared" si="0"/>
        <v>18107576.880000003</v>
      </c>
      <c r="O9" s="34">
        <f t="shared" si="0"/>
        <v>22552000</v>
      </c>
      <c r="P9" s="34">
        <f t="shared" si="0"/>
        <v>23700000</v>
      </c>
      <c r="Q9" s="34">
        <f t="shared" si="0"/>
        <v>24885000</v>
      </c>
      <c r="R9" s="34">
        <f t="shared" si="0"/>
        <v>26121000</v>
      </c>
    </row>
    <row r="10" spans="1:18" ht="72" customHeight="1">
      <c r="A10" s="18"/>
      <c r="B10" s="18"/>
      <c r="C10" s="19" t="s">
        <v>37</v>
      </c>
      <c r="D10" s="19" t="s">
        <v>15</v>
      </c>
      <c r="E10" s="19" t="s">
        <v>38</v>
      </c>
      <c r="F10" s="19" t="s">
        <v>39</v>
      </c>
      <c r="G10" s="19" t="s">
        <v>45</v>
      </c>
      <c r="H10" s="19" t="s">
        <v>38</v>
      </c>
      <c r="I10" s="19" t="s">
        <v>40</v>
      </c>
      <c r="J10" s="19" t="s">
        <v>41</v>
      </c>
      <c r="K10" s="18" t="s">
        <v>95</v>
      </c>
      <c r="L10" s="20" t="s">
        <v>42</v>
      </c>
      <c r="M10" s="35">
        <v>27426000</v>
      </c>
      <c r="N10" s="35">
        <v>18037698.59</v>
      </c>
      <c r="O10" s="36">
        <v>22459000</v>
      </c>
      <c r="P10" s="36">
        <v>23620000</v>
      </c>
      <c r="Q10" s="36">
        <v>24802000</v>
      </c>
      <c r="R10" s="37">
        <v>26035000</v>
      </c>
    </row>
    <row r="11" spans="1:18" ht="94.5">
      <c r="A11" s="18"/>
      <c r="B11" s="18"/>
      <c r="C11" s="19" t="s">
        <v>37</v>
      </c>
      <c r="D11" s="19" t="s">
        <v>15</v>
      </c>
      <c r="E11" s="19" t="s">
        <v>38</v>
      </c>
      <c r="F11" s="19" t="s">
        <v>39</v>
      </c>
      <c r="G11" s="19" t="s">
        <v>44</v>
      </c>
      <c r="H11" s="19" t="s">
        <v>38</v>
      </c>
      <c r="I11" s="19" t="s">
        <v>40</v>
      </c>
      <c r="J11" s="19" t="s">
        <v>41</v>
      </c>
      <c r="K11" s="18" t="s">
        <v>46</v>
      </c>
      <c r="L11" s="20" t="s">
        <v>42</v>
      </c>
      <c r="M11" s="35">
        <v>16000</v>
      </c>
      <c r="N11" s="35">
        <v>8155.44</v>
      </c>
      <c r="O11" s="36">
        <v>12000</v>
      </c>
      <c r="P11" s="36">
        <v>10000</v>
      </c>
      <c r="Q11" s="36">
        <v>11000</v>
      </c>
      <c r="R11" s="37">
        <v>12000</v>
      </c>
    </row>
    <row r="12" spans="1:18" ht="44.25" customHeight="1">
      <c r="A12" s="18"/>
      <c r="B12" s="18"/>
      <c r="C12" s="19" t="s">
        <v>37</v>
      </c>
      <c r="D12" s="19" t="s">
        <v>15</v>
      </c>
      <c r="E12" s="19" t="s">
        <v>38</v>
      </c>
      <c r="F12" s="19" t="s">
        <v>39</v>
      </c>
      <c r="G12" s="19" t="s">
        <v>47</v>
      </c>
      <c r="H12" s="19" t="s">
        <v>38</v>
      </c>
      <c r="I12" s="19" t="s">
        <v>40</v>
      </c>
      <c r="J12" s="19" t="s">
        <v>41</v>
      </c>
      <c r="K12" s="18" t="s">
        <v>48</v>
      </c>
      <c r="L12" s="20" t="s">
        <v>42</v>
      </c>
      <c r="M12" s="35">
        <v>130000</v>
      </c>
      <c r="N12" s="35">
        <v>46061.82</v>
      </c>
      <c r="O12" s="36">
        <v>60000</v>
      </c>
      <c r="P12" s="36">
        <v>50000</v>
      </c>
      <c r="Q12" s="36">
        <v>51000</v>
      </c>
      <c r="R12" s="37">
        <v>52000</v>
      </c>
    </row>
    <row r="13" spans="1:18" ht="87.75" customHeight="1">
      <c r="A13" s="18"/>
      <c r="B13" s="18"/>
      <c r="C13" s="19" t="s">
        <v>37</v>
      </c>
      <c r="D13" s="19" t="s">
        <v>15</v>
      </c>
      <c r="E13" s="19" t="s">
        <v>38</v>
      </c>
      <c r="F13" s="19" t="s">
        <v>39</v>
      </c>
      <c r="G13" s="19" t="s">
        <v>49</v>
      </c>
      <c r="H13" s="19" t="s">
        <v>38</v>
      </c>
      <c r="I13" s="19" t="s">
        <v>40</v>
      </c>
      <c r="J13" s="19" t="s">
        <v>41</v>
      </c>
      <c r="K13" s="18" t="s">
        <v>96</v>
      </c>
      <c r="L13" s="20" t="s">
        <v>42</v>
      </c>
      <c r="M13" s="35">
        <v>17000</v>
      </c>
      <c r="N13" s="35">
        <v>15661.03</v>
      </c>
      <c r="O13" s="36">
        <v>21000</v>
      </c>
      <c r="P13" s="36">
        <v>20000</v>
      </c>
      <c r="Q13" s="36">
        <v>21000</v>
      </c>
      <c r="R13" s="37">
        <v>22000</v>
      </c>
    </row>
    <row r="14" spans="1:18" ht="84" customHeight="1">
      <c r="A14" s="15" t="s">
        <v>94</v>
      </c>
      <c r="B14" s="15" t="s">
        <v>50</v>
      </c>
      <c r="C14" s="16"/>
      <c r="D14" s="16" t="s">
        <v>15</v>
      </c>
      <c r="E14" s="16" t="s">
        <v>52</v>
      </c>
      <c r="F14" s="16" t="s">
        <v>98</v>
      </c>
      <c r="G14" s="16" t="s">
        <v>63</v>
      </c>
      <c r="H14" s="16" t="s">
        <v>98</v>
      </c>
      <c r="I14" s="16" t="s">
        <v>40</v>
      </c>
      <c r="J14" s="16" t="s">
        <v>63</v>
      </c>
      <c r="K14" s="15"/>
      <c r="L14" s="15"/>
      <c r="M14" s="34">
        <f aca="true" t="shared" si="1" ref="M14:R14">SUM(M15:M18)</f>
        <v>3731000</v>
      </c>
      <c r="N14" s="34">
        <f t="shared" si="1"/>
        <v>3745541.55</v>
      </c>
      <c r="O14" s="34">
        <f t="shared" si="1"/>
        <v>4561000</v>
      </c>
      <c r="P14" s="34">
        <f t="shared" si="1"/>
        <v>4600000</v>
      </c>
      <c r="Q14" s="34">
        <f t="shared" si="1"/>
        <v>4854000</v>
      </c>
      <c r="R14" s="34">
        <f t="shared" si="1"/>
        <v>5111000</v>
      </c>
    </row>
    <row r="15" spans="1:18" ht="63">
      <c r="A15" s="18"/>
      <c r="B15" s="18"/>
      <c r="C15" s="19" t="s">
        <v>51</v>
      </c>
      <c r="D15" s="19" t="s">
        <v>15</v>
      </c>
      <c r="E15" s="19" t="s">
        <v>52</v>
      </c>
      <c r="F15" s="19" t="s">
        <v>39</v>
      </c>
      <c r="G15" s="19" t="s">
        <v>53</v>
      </c>
      <c r="H15" s="19" t="s">
        <v>38</v>
      </c>
      <c r="I15" s="19" t="s">
        <v>40</v>
      </c>
      <c r="J15" s="19" t="s">
        <v>41</v>
      </c>
      <c r="K15" s="18" t="s">
        <v>124</v>
      </c>
      <c r="L15" s="20" t="s">
        <v>54</v>
      </c>
      <c r="M15" s="38">
        <v>1526000</v>
      </c>
      <c r="N15" s="38">
        <v>1521416.57</v>
      </c>
      <c r="O15" s="36">
        <v>1830000</v>
      </c>
      <c r="P15" s="36">
        <v>1897000</v>
      </c>
      <c r="Q15" s="36">
        <v>1997000</v>
      </c>
      <c r="R15" s="37">
        <v>2094000</v>
      </c>
    </row>
    <row r="16" spans="1:18" ht="63">
      <c r="A16" s="18"/>
      <c r="B16" s="18"/>
      <c r="C16" s="19" t="s">
        <v>51</v>
      </c>
      <c r="D16" s="19" t="s">
        <v>15</v>
      </c>
      <c r="E16" s="19" t="s">
        <v>52</v>
      </c>
      <c r="F16" s="19" t="s">
        <v>39</v>
      </c>
      <c r="G16" s="19" t="s">
        <v>55</v>
      </c>
      <c r="H16" s="19" t="s">
        <v>38</v>
      </c>
      <c r="I16" s="19" t="s">
        <v>40</v>
      </c>
      <c r="J16" s="19" t="s">
        <v>41</v>
      </c>
      <c r="K16" s="18" t="s">
        <v>125</v>
      </c>
      <c r="L16" s="20" t="s">
        <v>54</v>
      </c>
      <c r="M16" s="38">
        <v>19000</v>
      </c>
      <c r="N16" s="38">
        <v>15932.51</v>
      </c>
      <c r="O16" s="36">
        <v>31000</v>
      </c>
      <c r="P16" s="36">
        <v>17000</v>
      </c>
      <c r="Q16" s="36">
        <v>18000</v>
      </c>
      <c r="R16" s="36">
        <v>18000</v>
      </c>
    </row>
    <row r="17" spans="1:18" ht="63">
      <c r="A17" s="18"/>
      <c r="B17" s="18"/>
      <c r="C17" s="19" t="s">
        <v>51</v>
      </c>
      <c r="D17" s="19" t="s">
        <v>15</v>
      </c>
      <c r="E17" s="19" t="s">
        <v>52</v>
      </c>
      <c r="F17" s="19" t="s">
        <v>39</v>
      </c>
      <c r="G17" s="19" t="s">
        <v>56</v>
      </c>
      <c r="H17" s="19" t="s">
        <v>38</v>
      </c>
      <c r="I17" s="19" t="s">
        <v>40</v>
      </c>
      <c r="J17" s="19" t="s">
        <v>41</v>
      </c>
      <c r="K17" s="18" t="s">
        <v>126</v>
      </c>
      <c r="L17" s="20" t="s">
        <v>54</v>
      </c>
      <c r="M17" s="38">
        <v>2369000</v>
      </c>
      <c r="N17" s="38">
        <v>2505128.61</v>
      </c>
      <c r="O17" s="36">
        <v>3050000</v>
      </c>
      <c r="P17" s="36">
        <v>2960000</v>
      </c>
      <c r="Q17" s="36">
        <v>3118000</v>
      </c>
      <c r="R17" s="37">
        <v>3280000</v>
      </c>
    </row>
    <row r="18" spans="1:18" ht="63">
      <c r="A18" s="18"/>
      <c r="B18" s="18"/>
      <c r="C18" s="19" t="s">
        <v>51</v>
      </c>
      <c r="D18" s="19" t="s">
        <v>15</v>
      </c>
      <c r="E18" s="19" t="s">
        <v>52</v>
      </c>
      <c r="F18" s="19" t="s">
        <v>39</v>
      </c>
      <c r="G18" s="19" t="s">
        <v>57</v>
      </c>
      <c r="H18" s="19" t="s">
        <v>38</v>
      </c>
      <c r="I18" s="19" t="s">
        <v>40</v>
      </c>
      <c r="J18" s="19" t="s">
        <v>41</v>
      </c>
      <c r="K18" s="18" t="s">
        <v>127</v>
      </c>
      <c r="L18" s="20" t="s">
        <v>54</v>
      </c>
      <c r="M18" s="38">
        <v>-183000</v>
      </c>
      <c r="N18" s="38">
        <v>-296936.14</v>
      </c>
      <c r="O18" s="36">
        <v>-350000</v>
      </c>
      <c r="P18" s="36">
        <v>-274000</v>
      </c>
      <c r="Q18" s="36">
        <v>-279000</v>
      </c>
      <c r="R18" s="36">
        <v>-281000</v>
      </c>
    </row>
    <row r="19" spans="1:18" ht="31.5">
      <c r="A19" s="15" t="s">
        <v>94</v>
      </c>
      <c r="B19" s="15" t="s">
        <v>59</v>
      </c>
      <c r="C19" s="16"/>
      <c r="D19" s="16" t="s">
        <v>15</v>
      </c>
      <c r="E19" s="16" t="s">
        <v>60</v>
      </c>
      <c r="F19" s="16" t="s">
        <v>98</v>
      </c>
      <c r="G19" s="16" t="s">
        <v>63</v>
      </c>
      <c r="H19" s="16" t="s">
        <v>98</v>
      </c>
      <c r="I19" s="16" t="s">
        <v>40</v>
      </c>
      <c r="J19" s="16" t="s">
        <v>63</v>
      </c>
      <c r="K19" s="15"/>
      <c r="L19" s="15"/>
      <c r="M19" s="34">
        <f aca="true" t="shared" si="2" ref="M19:R19">SUM(M20:M21)</f>
        <v>2062000</v>
      </c>
      <c r="N19" s="34">
        <f t="shared" si="2"/>
        <v>2532105.96</v>
      </c>
      <c r="O19" s="34">
        <f t="shared" si="2"/>
        <v>2577000</v>
      </c>
      <c r="P19" s="34">
        <f t="shared" si="2"/>
        <v>2696000</v>
      </c>
      <c r="Q19" s="34">
        <f t="shared" si="2"/>
        <v>2815000</v>
      </c>
      <c r="R19" s="34">
        <f t="shared" si="2"/>
        <v>2937000</v>
      </c>
    </row>
    <row r="20" spans="1:18" ht="15.75">
      <c r="A20" s="18"/>
      <c r="B20" s="18"/>
      <c r="C20" s="19" t="s">
        <v>37</v>
      </c>
      <c r="D20" s="19" t="s">
        <v>15</v>
      </c>
      <c r="E20" s="19" t="s">
        <v>60</v>
      </c>
      <c r="F20" s="19" t="s">
        <v>39</v>
      </c>
      <c r="G20" s="19" t="s">
        <v>45</v>
      </c>
      <c r="H20" s="19" t="s">
        <v>39</v>
      </c>
      <c r="I20" s="19" t="s">
        <v>40</v>
      </c>
      <c r="J20" s="19" t="s">
        <v>41</v>
      </c>
      <c r="K20" s="18" t="s">
        <v>135</v>
      </c>
      <c r="L20" s="20" t="s">
        <v>42</v>
      </c>
      <c r="M20" s="35">
        <v>1829000</v>
      </c>
      <c r="N20" s="35">
        <v>1831313.82</v>
      </c>
      <c r="O20" s="36">
        <v>1846000</v>
      </c>
      <c r="P20" s="36">
        <v>1904000</v>
      </c>
      <c r="Q20" s="36">
        <v>1980000</v>
      </c>
      <c r="R20" s="36">
        <v>2059000</v>
      </c>
    </row>
    <row r="21" spans="1:18" ht="15.75">
      <c r="A21" s="18"/>
      <c r="B21" s="18"/>
      <c r="C21" s="19" t="s">
        <v>37</v>
      </c>
      <c r="D21" s="19" t="s">
        <v>15</v>
      </c>
      <c r="E21" s="19" t="s">
        <v>60</v>
      </c>
      <c r="F21" s="19" t="s">
        <v>52</v>
      </c>
      <c r="G21" s="19" t="s">
        <v>45</v>
      </c>
      <c r="H21" s="19" t="s">
        <v>38</v>
      </c>
      <c r="I21" s="19" t="s">
        <v>40</v>
      </c>
      <c r="J21" s="19" t="s">
        <v>41</v>
      </c>
      <c r="K21" s="18" t="s">
        <v>136</v>
      </c>
      <c r="L21" s="20" t="s">
        <v>42</v>
      </c>
      <c r="M21" s="35">
        <v>233000</v>
      </c>
      <c r="N21" s="35">
        <v>700792.14</v>
      </c>
      <c r="O21" s="36">
        <v>731000</v>
      </c>
      <c r="P21" s="36">
        <v>792000</v>
      </c>
      <c r="Q21" s="36">
        <v>835000</v>
      </c>
      <c r="R21" s="36">
        <v>878000</v>
      </c>
    </row>
    <row r="22" spans="1:18" ht="31.5">
      <c r="A22" s="15" t="s">
        <v>94</v>
      </c>
      <c r="B22" s="15" t="s">
        <v>65</v>
      </c>
      <c r="C22" s="16"/>
      <c r="D22" s="16" t="s">
        <v>15</v>
      </c>
      <c r="E22" s="16" t="s">
        <v>66</v>
      </c>
      <c r="F22" s="16" t="s">
        <v>98</v>
      </c>
      <c r="G22" s="16" t="s">
        <v>63</v>
      </c>
      <c r="H22" s="16" t="s">
        <v>98</v>
      </c>
      <c r="I22" s="16" t="s">
        <v>40</v>
      </c>
      <c r="J22" s="16" t="s">
        <v>63</v>
      </c>
      <c r="K22" s="15"/>
      <c r="L22" s="15"/>
      <c r="M22" s="34">
        <f aca="true" t="shared" si="3" ref="M22:R22">SUM(M23:M23)</f>
        <v>260000</v>
      </c>
      <c r="N22" s="34">
        <f t="shared" si="3"/>
        <v>210782.19</v>
      </c>
      <c r="O22" s="34">
        <f t="shared" si="3"/>
        <v>277000</v>
      </c>
      <c r="P22" s="34">
        <f t="shared" si="3"/>
        <v>270000</v>
      </c>
      <c r="Q22" s="34">
        <f t="shared" si="3"/>
        <v>281000</v>
      </c>
      <c r="R22" s="34">
        <f t="shared" si="3"/>
        <v>292000</v>
      </c>
    </row>
    <row r="23" spans="1:18" ht="31.5">
      <c r="A23" s="18"/>
      <c r="B23" s="18"/>
      <c r="C23" s="19" t="s">
        <v>37</v>
      </c>
      <c r="D23" s="19" t="s">
        <v>15</v>
      </c>
      <c r="E23" s="19" t="s">
        <v>66</v>
      </c>
      <c r="F23" s="19" t="s">
        <v>52</v>
      </c>
      <c r="G23" s="19" t="s">
        <v>45</v>
      </c>
      <c r="H23" s="19" t="s">
        <v>38</v>
      </c>
      <c r="I23" s="19" t="s">
        <v>40</v>
      </c>
      <c r="J23" s="19" t="s">
        <v>41</v>
      </c>
      <c r="K23" s="18" t="s">
        <v>137</v>
      </c>
      <c r="L23" s="20" t="s">
        <v>42</v>
      </c>
      <c r="M23" s="35">
        <v>260000</v>
      </c>
      <c r="N23" s="35">
        <v>210782.19</v>
      </c>
      <c r="O23" s="36">
        <v>277000</v>
      </c>
      <c r="P23" s="36">
        <v>270000</v>
      </c>
      <c r="Q23" s="36">
        <v>281000</v>
      </c>
      <c r="R23" s="37">
        <v>292000</v>
      </c>
    </row>
    <row r="24" spans="1:18" ht="121.5" customHeight="1">
      <c r="A24" s="15" t="s">
        <v>35</v>
      </c>
      <c r="B24" s="15" t="s">
        <v>70</v>
      </c>
      <c r="C24" s="16"/>
      <c r="D24" s="16" t="s">
        <v>15</v>
      </c>
      <c r="E24" s="16" t="s">
        <v>25</v>
      </c>
      <c r="F24" s="16" t="s">
        <v>98</v>
      </c>
      <c r="G24" s="16" t="s">
        <v>63</v>
      </c>
      <c r="H24" s="16" t="s">
        <v>98</v>
      </c>
      <c r="I24" s="16" t="s">
        <v>40</v>
      </c>
      <c r="J24" s="16" t="s">
        <v>63</v>
      </c>
      <c r="K24" s="15"/>
      <c r="L24" s="15"/>
      <c r="M24" s="34">
        <f aca="true" t="shared" si="4" ref="M24:R24">SUM(M25:M30)</f>
        <v>4097000</v>
      </c>
      <c r="N24" s="34">
        <f t="shared" si="4"/>
        <v>1865207.7999999998</v>
      </c>
      <c r="O24" s="34">
        <f t="shared" si="4"/>
        <v>2066000</v>
      </c>
      <c r="P24" s="34">
        <f t="shared" si="4"/>
        <v>1445000</v>
      </c>
      <c r="Q24" s="34">
        <f t="shared" si="4"/>
        <v>1405000</v>
      </c>
      <c r="R24" s="34">
        <f t="shared" si="4"/>
        <v>1413000</v>
      </c>
    </row>
    <row r="25" spans="1:18" ht="47.25" customHeight="1">
      <c r="A25" s="18"/>
      <c r="B25" s="18"/>
      <c r="C25" s="19" t="s">
        <v>102</v>
      </c>
      <c r="D25" s="19" t="s">
        <v>15</v>
      </c>
      <c r="E25" s="19" t="s">
        <v>25</v>
      </c>
      <c r="F25" s="19" t="s">
        <v>38</v>
      </c>
      <c r="G25" s="19" t="s">
        <v>61</v>
      </c>
      <c r="H25" s="19" t="s">
        <v>60</v>
      </c>
      <c r="I25" s="19" t="s">
        <v>40</v>
      </c>
      <c r="J25" s="19" t="s">
        <v>58</v>
      </c>
      <c r="K25" s="18" t="s">
        <v>138</v>
      </c>
      <c r="L25" s="20" t="s">
        <v>139</v>
      </c>
      <c r="M25" s="41">
        <v>1000</v>
      </c>
      <c r="N25" s="41">
        <v>2502.4</v>
      </c>
      <c r="O25" s="36">
        <v>2000</v>
      </c>
      <c r="P25" s="36">
        <v>2000</v>
      </c>
      <c r="Q25" s="42">
        <v>2000</v>
      </c>
      <c r="R25" s="37">
        <v>2000</v>
      </c>
    </row>
    <row r="26" spans="1:18" ht="81.75" customHeight="1">
      <c r="A26" s="18"/>
      <c r="B26" s="18"/>
      <c r="C26" s="19" t="s">
        <v>102</v>
      </c>
      <c r="D26" s="19" t="s">
        <v>15</v>
      </c>
      <c r="E26" s="19" t="s">
        <v>25</v>
      </c>
      <c r="F26" s="19" t="s">
        <v>60</v>
      </c>
      <c r="G26" s="19" t="s">
        <v>79</v>
      </c>
      <c r="H26" s="19" t="s">
        <v>60</v>
      </c>
      <c r="I26" s="19" t="s">
        <v>40</v>
      </c>
      <c r="J26" s="19" t="s">
        <v>58</v>
      </c>
      <c r="K26" s="18" t="s">
        <v>144</v>
      </c>
      <c r="L26" s="20" t="s">
        <v>139</v>
      </c>
      <c r="M26" s="41">
        <v>0</v>
      </c>
      <c r="N26" s="41">
        <v>1484895.19</v>
      </c>
      <c r="O26" s="36">
        <v>1628000</v>
      </c>
      <c r="P26" s="36">
        <v>961000</v>
      </c>
      <c r="Q26" s="42">
        <v>914000</v>
      </c>
      <c r="R26" s="37">
        <v>914000</v>
      </c>
    </row>
    <row r="27" spans="1:18" ht="63">
      <c r="A27" s="18"/>
      <c r="B27" s="18"/>
      <c r="C27" s="19" t="s">
        <v>102</v>
      </c>
      <c r="D27" s="19" t="s">
        <v>140</v>
      </c>
      <c r="E27" s="19" t="s">
        <v>25</v>
      </c>
      <c r="F27" s="19" t="s">
        <v>60</v>
      </c>
      <c r="G27" s="19" t="s">
        <v>79</v>
      </c>
      <c r="H27" s="19" t="s">
        <v>24</v>
      </c>
      <c r="I27" s="19" t="s">
        <v>40</v>
      </c>
      <c r="J27" s="19" t="s">
        <v>58</v>
      </c>
      <c r="K27" s="18" t="s">
        <v>141</v>
      </c>
      <c r="L27" s="20" t="s">
        <v>139</v>
      </c>
      <c r="M27" s="35">
        <v>3391000</v>
      </c>
      <c r="N27" s="35">
        <v>0</v>
      </c>
      <c r="O27" s="36">
        <v>0</v>
      </c>
      <c r="P27" s="36">
        <v>0</v>
      </c>
      <c r="Q27" s="42">
        <v>0</v>
      </c>
      <c r="R27" s="37">
        <v>0</v>
      </c>
    </row>
    <row r="28" spans="1:18" ht="63">
      <c r="A28" s="18"/>
      <c r="B28" s="18"/>
      <c r="C28" s="19" t="s">
        <v>102</v>
      </c>
      <c r="D28" s="19" t="s">
        <v>15</v>
      </c>
      <c r="E28" s="19" t="s">
        <v>25</v>
      </c>
      <c r="F28" s="19" t="s">
        <v>60</v>
      </c>
      <c r="G28" s="19" t="s">
        <v>79</v>
      </c>
      <c r="H28" s="19" t="s">
        <v>27</v>
      </c>
      <c r="I28" s="19" t="s">
        <v>40</v>
      </c>
      <c r="J28" s="19" t="s">
        <v>58</v>
      </c>
      <c r="K28" s="18" t="s">
        <v>142</v>
      </c>
      <c r="L28" s="20" t="s">
        <v>143</v>
      </c>
      <c r="M28" s="35">
        <v>429000</v>
      </c>
      <c r="N28" s="35">
        <v>190412.48</v>
      </c>
      <c r="O28" s="36">
        <v>200000</v>
      </c>
      <c r="P28" s="36">
        <v>302000</v>
      </c>
      <c r="Q28" s="42">
        <v>302000</v>
      </c>
      <c r="R28" s="37">
        <v>302000</v>
      </c>
    </row>
    <row r="29" spans="1:18" ht="47.25">
      <c r="A29" s="18"/>
      <c r="B29" s="18"/>
      <c r="C29" s="19" t="s">
        <v>102</v>
      </c>
      <c r="D29" s="19" t="s">
        <v>15</v>
      </c>
      <c r="E29" s="19" t="s">
        <v>25</v>
      </c>
      <c r="F29" s="19" t="s">
        <v>60</v>
      </c>
      <c r="G29" s="19" t="s">
        <v>121</v>
      </c>
      <c r="H29" s="19" t="s">
        <v>60</v>
      </c>
      <c r="I29" s="19" t="s">
        <v>40</v>
      </c>
      <c r="J29" s="19" t="s">
        <v>58</v>
      </c>
      <c r="K29" s="18" t="s">
        <v>145</v>
      </c>
      <c r="L29" s="20" t="s">
        <v>139</v>
      </c>
      <c r="M29" s="35">
        <v>272000</v>
      </c>
      <c r="N29" s="35">
        <v>159220.73</v>
      </c>
      <c r="O29" s="36">
        <v>208000</v>
      </c>
      <c r="P29" s="36">
        <v>173000</v>
      </c>
      <c r="Q29" s="42">
        <v>180000</v>
      </c>
      <c r="R29" s="37">
        <v>188000</v>
      </c>
    </row>
    <row r="30" spans="1:18" ht="47.25">
      <c r="A30" s="18"/>
      <c r="B30" s="18"/>
      <c r="C30" s="19" t="s">
        <v>102</v>
      </c>
      <c r="D30" s="19" t="s">
        <v>15</v>
      </c>
      <c r="E30" s="19" t="s">
        <v>25</v>
      </c>
      <c r="F30" s="19" t="s">
        <v>64</v>
      </c>
      <c r="G30" s="19" t="s">
        <v>80</v>
      </c>
      <c r="H30" s="19" t="s">
        <v>60</v>
      </c>
      <c r="I30" s="19" t="s">
        <v>40</v>
      </c>
      <c r="J30" s="19" t="s">
        <v>58</v>
      </c>
      <c r="K30" s="18" t="s">
        <v>146</v>
      </c>
      <c r="L30" s="20" t="s">
        <v>139</v>
      </c>
      <c r="M30" s="35">
        <v>4000</v>
      </c>
      <c r="N30" s="35">
        <v>28177</v>
      </c>
      <c r="O30" s="36">
        <v>28000</v>
      </c>
      <c r="P30" s="36">
        <v>7000</v>
      </c>
      <c r="Q30" s="42">
        <v>7000</v>
      </c>
      <c r="R30" s="42">
        <v>7000</v>
      </c>
    </row>
    <row r="31" spans="1:18" ht="47.25">
      <c r="A31" s="15" t="s">
        <v>35</v>
      </c>
      <c r="B31" s="15" t="s">
        <v>71</v>
      </c>
      <c r="C31" s="16"/>
      <c r="D31" s="16" t="s">
        <v>15</v>
      </c>
      <c r="E31" s="16" t="s">
        <v>26</v>
      </c>
      <c r="F31" s="16" t="s">
        <v>98</v>
      </c>
      <c r="G31" s="16" t="s">
        <v>63</v>
      </c>
      <c r="H31" s="16" t="s">
        <v>98</v>
      </c>
      <c r="I31" s="16" t="s">
        <v>40</v>
      </c>
      <c r="J31" s="16" t="s">
        <v>63</v>
      </c>
      <c r="K31" s="15"/>
      <c r="L31" s="15"/>
      <c r="M31" s="34">
        <f aca="true" t="shared" si="5" ref="M31:R31">SUM(M32:M35)</f>
        <v>114000</v>
      </c>
      <c r="N31" s="34">
        <f t="shared" si="5"/>
        <v>54704.61</v>
      </c>
      <c r="O31" s="34">
        <f t="shared" si="5"/>
        <v>87000</v>
      </c>
      <c r="P31" s="34">
        <f t="shared" si="5"/>
        <v>108000</v>
      </c>
      <c r="Q31" s="34">
        <f t="shared" si="5"/>
        <v>112000</v>
      </c>
      <c r="R31" s="34">
        <f t="shared" si="5"/>
        <v>116000</v>
      </c>
    </row>
    <row r="32" spans="1:18" s="8" customFormat="1" ht="31.5">
      <c r="A32" s="24"/>
      <c r="B32" s="24"/>
      <c r="C32" s="25" t="s">
        <v>72</v>
      </c>
      <c r="D32" s="25" t="s">
        <v>15</v>
      </c>
      <c r="E32" s="25" t="s">
        <v>26</v>
      </c>
      <c r="F32" s="25" t="s">
        <v>38</v>
      </c>
      <c r="G32" s="25" t="s">
        <v>45</v>
      </c>
      <c r="H32" s="25" t="s">
        <v>38</v>
      </c>
      <c r="I32" s="25" t="s">
        <v>40</v>
      </c>
      <c r="J32" s="25" t="s">
        <v>58</v>
      </c>
      <c r="K32" s="24" t="s">
        <v>73</v>
      </c>
      <c r="L32" s="26" t="s">
        <v>74</v>
      </c>
      <c r="M32" s="38">
        <v>10000</v>
      </c>
      <c r="N32" s="38">
        <v>7688.49</v>
      </c>
      <c r="O32" s="43">
        <v>11000</v>
      </c>
      <c r="P32" s="43">
        <v>12000</v>
      </c>
      <c r="Q32" s="43">
        <v>13000</v>
      </c>
      <c r="R32" s="44">
        <v>14000</v>
      </c>
    </row>
    <row r="33" spans="1:18" ht="31.5">
      <c r="A33" s="18"/>
      <c r="B33" s="18"/>
      <c r="C33" s="19" t="s">
        <v>72</v>
      </c>
      <c r="D33" s="19" t="s">
        <v>15</v>
      </c>
      <c r="E33" s="19" t="s">
        <v>26</v>
      </c>
      <c r="F33" s="19" t="s">
        <v>38</v>
      </c>
      <c r="G33" s="19" t="s">
        <v>44</v>
      </c>
      <c r="H33" s="19" t="s">
        <v>38</v>
      </c>
      <c r="I33" s="19" t="s">
        <v>40</v>
      </c>
      <c r="J33" s="19" t="s">
        <v>58</v>
      </c>
      <c r="K33" s="18" t="s">
        <v>75</v>
      </c>
      <c r="L33" s="20" t="s">
        <v>74</v>
      </c>
      <c r="M33" s="45">
        <v>1000</v>
      </c>
      <c r="N33" s="45">
        <v>316.52</v>
      </c>
      <c r="O33" s="36">
        <v>1000</v>
      </c>
      <c r="P33" s="36">
        <v>2000</v>
      </c>
      <c r="Q33" s="36">
        <v>3000</v>
      </c>
      <c r="R33" s="37">
        <v>4000</v>
      </c>
    </row>
    <row r="34" spans="1:18" ht="31.5">
      <c r="A34" s="18"/>
      <c r="B34" s="18"/>
      <c r="C34" s="19" t="s">
        <v>72</v>
      </c>
      <c r="D34" s="19" t="s">
        <v>15</v>
      </c>
      <c r="E34" s="19" t="s">
        <v>26</v>
      </c>
      <c r="F34" s="19" t="s">
        <v>38</v>
      </c>
      <c r="G34" s="19" t="s">
        <v>47</v>
      </c>
      <c r="H34" s="19" t="s">
        <v>38</v>
      </c>
      <c r="I34" s="19" t="s">
        <v>40</v>
      </c>
      <c r="J34" s="19" t="s">
        <v>58</v>
      </c>
      <c r="K34" s="18" t="s">
        <v>76</v>
      </c>
      <c r="L34" s="20" t="s">
        <v>74</v>
      </c>
      <c r="M34" s="35">
        <v>2000</v>
      </c>
      <c r="N34" s="35">
        <v>2168.29</v>
      </c>
      <c r="O34" s="36">
        <v>4000</v>
      </c>
      <c r="P34" s="36">
        <v>4000</v>
      </c>
      <c r="Q34" s="36">
        <v>5000</v>
      </c>
      <c r="R34" s="37">
        <v>6000</v>
      </c>
    </row>
    <row r="35" spans="1:18" ht="31.5">
      <c r="A35" s="18"/>
      <c r="B35" s="18"/>
      <c r="C35" s="19" t="s">
        <v>72</v>
      </c>
      <c r="D35" s="19" t="s">
        <v>15</v>
      </c>
      <c r="E35" s="19" t="s">
        <v>26</v>
      </c>
      <c r="F35" s="19" t="s">
        <v>38</v>
      </c>
      <c r="G35" s="19" t="s">
        <v>49</v>
      </c>
      <c r="H35" s="19" t="s">
        <v>38</v>
      </c>
      <c r="I35" s="19" t="s">
        <v>40</v>
      </c>
      <c r="J35" s="19" t="s">
        <v>58</v>
      </c>
      <c r="K35" s="18" t="s">
        <v>77</v>
      </c>
      <c r="L35" s="20" t="s">
        <v>74</v>
      </c>
      <c r="M35" s="35">
        <v>101000</v>
      </c>
      <c r="N35" s="35">
        <v>44531.31</v>
      </c>
      <c r="O35" s="36">
        <v>71000</v>
      </c>
      <c r="P35" s="36">
        <v>90000</v>
      </c>
      <c r="Q35" s="36">
        <v>91000</v>
      </c>
      <c r="R35" s="37">
        <v>92000</v>
      </c>
    </row>
    <row r="36" spans="1:18" ht="63">
      <c r="A36" s="15" t="s">
        <v>35</v>
      </c>
      <c r="B36" s="15" t="s">
        <v>81</v>
      </c>
      <c r="C36" s="16"/>
      <c r="D36" s="16" t="s">
        <v>15</v>
      </c>
      <c r="E36" s="16" t="s">
        <v>27</v>
      </c>
      <c r="F36" s="16" t="s">
        <v>98</v>
      </c>
      <c r="G36" s="16" t="s">
        <v>63</v>
      </c>
      <c r="H36" s="16" t="s">
        <v>98</v>
      </c>
      <c r="I36" s="16" t="s">
        <v>40</v>
      </c>
      <c r="J36" s="16" t="s">
        <v>63</v>
      </c>
      <c r="K36" s="15"/>
      <c r="L36" s="15"/>
      <c r="M36" s="34">
        <f aca="true" t="shared" si="6" ref="M36:R36">SUM(M37:M37)</f>
        <v>361000</v>
      </c>
      <c r="N36" s="34">
        <f t="shared" si="6"/>
        <v>272412.72</v>
      </c>
      <c r="O36" s="34">
        <f t="shared" si="6"/>
        <v>395000</v>
      </c>
      <c r="P36" s="34">
        <f t="shared" si="6"/>
        <v>366000</v>
      </c>
      <c r="Q36" s="34">
        <f t="shared" si="6"/>
        <v>381000</v>
      </c>
      <c r="R36" s="34">
        <f t="shared" si="6"/>
        <v>396000</v>
      </c>
    </row>
    <row r="37" spans="1:18" ht="53.25" customHeight="1">
      <c r="A37" s="18"/>
      <c r="B37" s="18"/>
      <c r="C37" s="19" t="s">
        <v>102</v>
      </c>
      <c r="D37" s="19" t="s">
        <v>15</v>
      </c>
      <c r="E37" s="19" t="s">
        <v>27</v>
      </c>
      <c r="F37" s="19" t="s">
        <v>39</v>
      </c>
      <c r="G37" s="19" t="s">
        <v>147</v>
      </c>
      <c r="H37" s="19" t="s">
        <v>60</v>
      </c>
      <c r="I37" s="19" t="s">
        <v>40</v>
      </c>
      <c r="J37" s="19" t="s">
        <v>67</v>
      </c>
      <c r="K37" s="18" t="s">
        <v>148</v>
      </c>
      <c r="L37" s="20" t="s">
        <v>139</v>
      </c>
      <c r="M37" s="35">
        <v>361000</v>
      </c>
      <c r="N37" s="35">
        <v>272412.72</v>
      </c>
      <c r="O37" s="36">
        <v>395000</v>
      </c>
      <c r="P37" s="36">
        <v>366000</v>
      </c>
      <c r="Q37" s="36">
        <v>381000</v>
      </c>
      <c r="R37" s="37">
        <v>396000</v>
      </c>
    </row>
    <row r="38" spans="1:18" ht="63">
      <c r="A38" s="15" t="s">
        <v>35</v>
      </c>
      <c r="B38" s="15" t="s">
        <v>83</v>
      </c>
      <c r="C38" s="16"/>
      <c r="D38" s="16" t="s">
        <v>15</v>
      </c>
      <c r="E38" s="16" t="s">
        <v>28</v>
      </c>
      <c r="F38" s="16" t="s">
        <v>98</v>
      </c>
      <c r="G38" s="16" t="s">
        <v>63</v>
      </c>
      <c r="H38" s="16" t="s">
        <v>98</v>
      </c>
      <c r="I38" s="16" t="s">
        <v>40</v>
      </c>
      <c r="J38" s="16" t="s">
        <v>63</v>
      </c>
      <c r="K38" s="15"/>
      <c r="L38" s="15"/>
      <c r="M38" s="34">
        <f aca="true" t="shared" si="7" ref="M38:R38">SUM(M39:M41)</f>
        <v>72000</v>
      </c>
      <c r="N38" s="34">
        <f t="shared" si="7"/>
        <v>8265751.11</v>
      </c>
      <c r="O38" s="34">
        <f t="shared" si="7"/>
        <v>8265000</v>
      </c>
      <c r="P38" s="34">
        <f t="shared" si="7"/>
        <v>70000</v>
      </c>
      <c r="Q38" s="34">
        <f t="shared" si="7"/>
        <v>70000</v>
      </c>
      <c r="R38" s="34">
        <f t="shared" si="7"/>
        <v>70000</v>
      </c>
    </row>
    <row r="39" spans="1:18" ht="63">
      <c r="A39" s="18"/>
      <c r="B39" s="18"/>
      <c r="C39" s="19" t="s">
        <v>102</v>
      </c>
      <c r="D39" s="19" t="s">
        <v>15</v>
      </c>
      <c r="E39" s="19" t="s">
        <v>28</v>
      </c>
      <c r="F39" s="19" t="s">
        <v>39</v>
      </c>
      <c r="G39" s="19" t="s">
        <v>78</v>
      </c>
      <c r="H39" s="19" t="s">
        <v>60</v>
      </c>
      <c r="I39" s="19" t="s">
        <v>40</v>
      </c>
      <c r="J39" s="19" t="s">
        <v>82</v>
      </c>
      <c r="K39" s="18" t="s">
        <v>149</v>
      </c>
      <c r="L39" s="20" t="s">
        <v>150</v>
      </c>
      <c r="M39" s="35">
        <v>0</v>
      </c>
      <c r="N39" s="35">
        <v>1088451.48</v>
      </c>
      <c r="O39" s="36">
        <v>1088000</v>
      </c>
      <c r="P39" s="36">
        <v>0</v>
      </c>
      <c r="Q39" s="36">
        <v>0</v>
      </c>
      <c r="R39" s="36">
        <v>0</v>
      </c>
    </row>
    <row r="40" spans="1:18" ht="47.25">
      <c r="A40" s="18"/>
      <c r="B40" s="18"/>
      <c r="C40" s="19" t="s">
        <v>102</v>
      </c>
      <c r="D40" s="19" t="s">
        <v>15</v>
      </c>
      <c r="E40" s="19" t="s">
        <v>28</v>
      </c>
      <c r="F40" s="19" t="s">
        <v>62</v>
      </c>
      <c r="G40" s="19" t="s">
        <v>79</v>
      </c>
      <c r="H40" s="19" t="s">
        <v>60</v>
      </c>
      <c r="I40" s="19" t="s">
        <v>40</v>
      </c>
      <c r="J40" s="19" t="s">
        <v>84</v>
      </c>
      <c r="K40" s="18" t="s">
        <v>151</v>
      </c>
      <c r="L40" s="20" t="s">
        <v>139</v>
      </c>
      <c r="M40" s="35">
        <v>0</v>
      </c>
      <c r="N40" s="35">
        <v>6383883.99</v>
      </c>
      <c r="O40" s="36">
        <v>6384000</v>
      </c>
      <c r="P40" s="36">
        <v>0</v>
      </c>
      <c r="Q40" s="36">
        <v>0</v>
      </c>
      <c r="R40" s="37">
        <v>0</v>
      </c>
    </row>
    <row r="41" spans="1:18" ht="47.25">
      <c r="A41" s="18"/>
      <c r="B41" s="18"/>
      <c r="C41" s="19" t="s">
        <v>102</v>
      </c>
      <c r="D41" s="19" t="s">
        <v>15</v>
      </c>
      <c r="E41" s="19" t="s">
        <v>28</v>
      </c>
      <c r="F41" s="19" t="s">
        <v>62</v>
      </c>
      <c r="G41" s="19" t="s">
        <v>79</v>
      </c>
      <c r="H41" s="19" t="s">
        <v>27</v>
      </c>
      <c r="I41" s="19" t="s">
        <v>40</v>
      </c>
      <c r="J41" s="19" t="s">
        <v>84</v>
      </c>
      <c r="K41" s="18" t="s">
        <v>152</v>
      </c>
      <c r="L41" s="20" t="s">
        <v>139</v>
      </c>
      <c r="M41" s="35">
        <v>72000</v>
      </c>
      <c r="N41" s="35">
        <v>793415.64</v>
      </c>
      <c r="O41" s="36">
        <v>793000</v>
      </c>
      <c r="P41" s="36">
        <v>70000</v>
      </c>
      <c r="Q41" s="36">
        <v>70000</v>
      </c>
      <c r="R41" s="37">
        <v>70000</v>
      </c>
    </row>
    <row r="42" spans="1:18" ht="31.5">
      <c r="A42" s="15" t="s">
        <v>35</v>
      </c>
      <c r="B42" s="15" t="s">
        <v>86</v>
      </c>
      <c r="C42" s="16"/>
      <c r="D42" s="16" t="s">
        <v>15</v>
      </c>
      <c r="E42" s="16" t="s">
        <v>30</v>
      </c>
      <c r="F42" s="16" t="s">
        <v>98</v>
      </c>
      <c r="G42" s="16" t="s">
        <v>63</v>
      </c>
      <c r="H42" s="16" t="s">
        <v>98</v>
      </c>
      <c r="I42" s="16" t="s">
        <v>40</v>
      </c>
      <c r="J42" s="16" t="s">
        <v>63</v>
      </c>
      <c r="K42" s="15"/>
      <c r="L42" s="15"/>
      <c r="M42" s="34">
        <f aca="true" t="shared" si="8" ref="M42:R42">SUM(M43:M52)</f>
        <v>222000</v>
      </c>
      <c r="N42" s="34">
        <f t="shared" si="8"/>
        <v>1001042.9400000001</v>
      </c>
      <c r="O42" s="34">
        <f t="shared" si="8"/>
        <v>1060000</v>
      </c>
      <c r="P42" s="34">
        <f t="shared" si="8"/>
        <v>595000</v>
      </c>
      <c r="Q42" s="34">
        <f t="shared" si="8"/>
        <v>619000</v>
      </c>
      <c r="R42" s="34">
        <f t="shared" si="8"/>
        <v>644000</v>
      </c>
    </row>
    <row r="43" spans="1:18" ht="63">
      <c r="A43" s="18"/>
      <c r="B43" s="18"/>
      <c r="C43" s="19" t="s">
        <v>37</v>
      </c>
      <c r="D43" s="19" t="s">
        <v>15</v>
      </c>
      <c r="E43" s="19" t="s">
        <v>30</v>
      </c>
      <c r="F43" s="19" t="s">
        <v>52</v>
      </c>
      <c r="G43" s="19" t="s">
        <v>45</v>
      </c>
      <c r="H43" s="19" t="s">
        <v>38</v>
      </c>
      <c r="I43" s="19" t="s">
        <v>40</v>
      </c>
      <c r="J43" s="19" t="s">
        <v>85</v>
      </c>
      <c r="K43" s="18" t="s">
        <v>153</v>
      </c>
      <c r="L43" s="20" t="s">
        <v>42</v>
      </c>
      <c r="M43" s="35">
        <v>1000</v>
      </c>
      <c r="N43" s="35">
        <v>6483.5</v>
      </c>
      <c r="O43" s="36">
        <v>8000</v>
      </c>
      <c r="P43" s="36">
        <v>4000</v>
      </c>
      <c r="Q43" s="36">
        <v>4000</v>
      </c>
      <c r="R43" s="37">
        <v>4000</v>
      </c>
    </row>
    <row r="44" spans="1:18" ht="47.25">
      <c r="A44" s="18"/>
      <c r="B44" s="18"/>
      <c r="C44" s="19" t="s">
        <v>37</v>
      </c>
      <c r="D44" s="19" t="s">
        <v>15</v>
      </c>
      <c r="E44" s="19" t="s">
        <v>30</v>
      </c>
      <c r="F44" s="19" t="s">
        <v>52</v>
      </c>
      <c r="G44" s="19" t="s">
        <v>47</v>
      </c>
      <c r="H44" s="19" t="s">
        <v>38</v>
      </c>
      <c r="I44" s="19" t="s">
        <v>40</v>
      </c>
      <c r="J44" s="19" t="s">
        <v>85</v>
      </c>
      <c r="K44" s="18" t="s">
        <v>154</v>
      </c>
      <c r="L44" s="20" t="s">
        <v>42</v>
      </c>
      <c r="M44" s="35">
        <v>1000</v>
      </c>
      <c r="N44" s="35">
        <v>250</v>
      </c>
      <c r="O44" s="36">
        <v>1000</v>
      </c>
      <c r="P44" s="36">
        <v>1000</v>
      </c>
      <c r="Q44" s="36">
        <v>1000</v>
      </c>
      <c r="R44" s="37">
        <v>1000</v>
      </c>
    </row>
    <row r="45" spans="1:18" ht="47.25">
      <c r="A45" s="18"/>
      <c r="B45" s="18"/>
      <c r="C45" s="19" t="s">
        <v>37</v>
      </c>
      <c r="D45" s="19" t="s">
        <v>15</v>
      </c>
      <c r="E45" s="19" t="s">
        <v>30</v>
      </c>
      <c r="F45" s="19" t="s">
        <v>62</v>
      </c>
      <c r="G45" s="19" t="s">
        <v>63</v>
      </c>
      <c r="H45" s="19" t="s">
        <v>38</v>
      </c>
      <c r="I45" s="19" t="s">
        <v>40</v>
      </c>
      <c r="J45" s="19" t="s">
        <v>85</v>
      </c>
      <c r="K45" s="18" t="s">
        <v>155</v>
      </c>
      <c r="L45" s="20" t="s">
        <v>42</v>
      </c>
      <c r="M45" s="35">
        <v>5000</v>
      </c>
      <c r="N45" s="35">
        <v>10000</v>
      </c>
      <c r="O45" s="36">
        <v>10000</v>
      </c>
      <c r="P45" s="36">
        <v>20000</v>
      </c>
      <c r="Q45" s="36">
        <v>21000</v>
      </c>
      <c r="R45" s="37">
        <v>22000</v>
      </c>
    </row>
    <row r="46" spans="1:18" ht="47.25">
      <c r="A46" s="18"/>
      <c r="B46" s="18"/>
      <c r="C46" s="19" t="s">
        <v>156</v>
      </c>
      <c r="D46" s="19" t="s">
        <v>15</v>
      </c>
      <c r="E46" s="19" t="s">
        <v>30</v>
      </c>
      <c r="F46" s="19" t="s">
        <v>91</v>
      </c>
      <c r="G46" s="19" t="s">
        <v>157</v>
      </c>
      <c r="H46" s="19" t="s">
        <v>38</v>
      </c>
      <c r="I46" s="19" t="s">
        <v>40</v>
      </c>
      <c r="J46" s="19" t="s">
        <v>85</v>
      </c>
      <c r="K46" s="18" t="s">
        <v>158</v>
      </c>
      <c r="L46" s="20" t="s">
        <v>159</v>
      </c>
      <c r="M46" s="35">
        <v>0</v>
      </c>
      <c r="N46" s="35">
        <v>58698.57</v>
      </c>
      <c r="O46" s="36">
        <v>60000</v>
      </c>
      <c r="P46" s="36">
        <v>80000</v>
      </c>
      <c r="Q46" s="36">
        <v>83000</v>
      </c>
      <c r="R46" s="36">
        <v>86000</v>
      </c>
    </row>
    <row r="47" spans="1:18" ht="47.25">
      <c r="A47" s="18"/>
      <c r="B47" s="18"/>
      <c r="C47" s="19" t="s">
        <v>88</v>
      </c>
      <c r="D47" s="19" t="s">
        <v>15</v>
      </c>
      <c r="E47" s="19" t="s">
        <v>30</v>
      </c>
      <c r="F47" s="19" t="s">
        <v>160</v>
      </c>
      <c r="G47" s="19" t="s">
        <v>63</v>
      </c>
      <c r="H47" s="19" t="s">
        <v>38</v>
      </c>
      <c r="I47" s="19" t="s">
        <v>40</v>
      </c>
      <c r="J47" s="19" t="s">
        <v>85</v>
      </c>
      <c r="K47" s="18" t="s">
        <v>161</v>
      </c>
      <c r="L47" s="20" t="s">
        <v>90</v>
      </c>
      <c r="M47" s="35">
        <v>70000</v>
      </c>
      <c r="N47" s="35">
        <v>101700</v>
      </c>
      <c r="O47" s="36">
        <v>105000</v>
      </c>
      <c r="P47" s="36">
        <v>90000</v>
      </c>
      <c r="Q47" s="36">
        <v>94000</v>
      </c>
      <c r="R47" s="37">
        <v>98000</v>
      </c>
    </row>
    <row r="48" spans="1:18" ht="47.25">
      <c r="A48" s="18"/>
      <c r="B48" s="18"/>
      <c r="C48" s="19" t="s">
        <v>68</v>
      </c>
      <c r="D48" s="19" t="s">
        <v>15</v>
      </c>
      <c r="E48" s="19" t="s">
        <v>30</v>
      </c>
      <c r="F48" s="19" t="s">
        <v>162</v>
      </c>
      <c r="G48" s="19" t="s">
        <v>63</v>
      </c>
      <c r="H48" s="19" t="s">
        <v>38</v>
      </c>
      <c r="I48" s="19" t="s">
        <v>40</v>
      </c>
      <c r="J48" s="19" t="s">
        <v>85</v>
      </c>
      <c r="K48" s="18" t="s">
        <v>163</v>
      </c>
      <c r="L48" s="20" t="s">
        <v>164</v>
      </c>
      <c r="M48" s="35">
        <v>0</v>
      </c>
      <c r="N48" s="35">
        <v>5000</v>
      </c>
      <c r="O48" s="36">
        <v>5000</v>
      </c>
      <c r="P48" s="36">
        <v>0</v>
      </c>
      <c r="Q48" s="36">
        <v>0</v>
      </c>
      <c r="R48" s="37">
        <v>0</v>
      </c>
    </row>
    <row r="49" spans="1:18" ht="41.25" customHeight="1">
      <c r="A49" s="18"/>
      <c r="B49" s="18"/>
      <c r="C49" s="19" t="s">
        <v>102</v>
      </c>
      <c r="D49" s="19" t="s">
        <v>15</v>
      </c>
      <c r="E49" s="19" t="s">
        <v>30</v>
      </c>
      <c r="F49" s="19" t="s">
        <v>89</v>
      </c>
      <c r="G49" s="19" t="s">
        <v>61</v>
      </c>
      <c r="H49" s="19" t="s">
        <v>60</v>
      </c>
      <c r="I49" s="19" t="s">
        <v>40</v>
      </c>
      <c r="J49" s="19" t="s">
        <v>85</v>
      </c>
      <c r="K49" s="18" t="s">
        <v>165</v>
      </c>
      <c r="L49" s="20" t="s">
        <v>139</v>
      </c>
      <c r="M49" s="35">
        <v>10000</v>
      </c>
      <c r="N49" s="35">
        <v>12944.32</v>
      </c>
      <c r="O49" s="36">
        <v>14000</v>
      </c>
      <c r="P49" s="36">
        <v>15000</v>
      </c>
      <c r="Q49" s="36">
        <v>15000</v>
      </c>
      <c r="R49" s="37">
        <v>15000</v>
      </c>
    </row>
    <row r="50" spans="1:18" ht="51" customHeight="1">
      <c r="A50" s="18"/>
      <c r="B50" s="18"/>
      <c r="C50" s="21" t="s">
        <v>68</v>
      </c>
      <c r="D50" s="21" t="s">
        <v>15</v>
      </c>
      <c r="E50" s="21" t="s">
        <v>30</v>
      </c>
      <c r="F50" s="21" t="s">
        <v>89</v>
      </c>
      <c r="G50" s="21" t="s">
        <v>61</v>
      </c>
      <c r="H50" s="21" t="s">
        <v>60</v>
      </c>
      <c r="I50" s="21" t="s">
        <v>40</v>
      </c>
      <c r="J50" s="21" t="s">
        <v>85</v>
      </c>
      <c r="K50" s="18" t="s">
        <v>165</v>
      </c>
      <c r="L50" s="20" t="s">
        <v>164</v>
      </c>
      <c r="M50" s="35">
        <v>129000</v>
      </c>
      <c r="N50" s="35">
        <v>796766.55</v>
      </c>
      <c r="O50" s="40">
        <v>848000</v>
      </c>
      <c r="P50" s="40">
        <v>375000</v>
      </c>
      <c r="Q50" s="36">
        <v>391000</v>
      </c>
      <c r="R50" s="37">
        <v>408000</v>
      </c>
    </row>
    <row r="51" spans="1:18" ht="31.5">
      <c r="A51" s="18"/>
      <c r="B51" s="18"/>
      <c r="C51" s="19" t="s">
        <v>118</v>
      </c>
      <c r="D51" s="19" t="s">
        <v>15</v>
      </c>
      <c r="E51" s="19" t="s">
        <v>30</v>
      </c>
      <c r="F51" s="19" t="s">
        <v>89</v>
      </c>
      <c r="G51" s="19" t="s">
        <v>61</v>
      </c>
      <c r="H51" s="19" t="s">
        <v>60</v>
      </c>
      <c r="I51" s="19" t="s">
        <v>40</v>
      </c>
      <c r="J51" s="19" t="s">
        <v>85</v>
      </c>
      <c r="K51" s="18" t="s">
        <v>165</v>
      </c>
      <c r="L51" s="20" t="s">
        <v>119</v>
      </c>
      <c r="M51" s="35">
        <v>3000</v>
      </c>
      <c r="N51" s="35">
        <v>6000</v>
      </c>
      <c r="O51" s="36">
        <v>6000</v>
      </c>
      <c r="P51" s="36">
        <v>6000</v>
      </c>
      <c r="Q51" s="36">
        <v>6000</v>
      </c>
      <c r="R51" s="36">
        <v>6000</v>
      </c>
    </row>
    <row r="52" spans="1:18" ht="63">
      <c r="A52" s="18"/>
      <c r="B52" s="18"/>
      <c r="C52" s="19" t="s">
        <v>166</v>
      </c>
      <c r="D52" s="19" t="s">
        <v>15</v>
      </c>
      <c r="E52" s="19" t="s">
        <v>30</v>
      </c>
      <c r="F52" s="19" t="s">
        <v>89</v>
      </c>
      <c r="G52" s="19" t="s">
        <v>61</v>
      </c>
      <c r="H52" s="19" t="s">
        <v>60</v>
      </c>
      <c r="I52" s="19" t="s">
        <v>40</v>
      </c>
      <c r="J52" s="19" t="s">
        <v>85</v>
      </c>
      <c r="K52" s="18" t="s">
        <v>165</v>
      </c>
      <c r="L52" s="20" t="s">
        <v>167</v>
      </c>
      <c r="M52" s="35">
        <v>3000</v>
      </c>
      <c r="N52" s="35">
        <v>3200</v>
      </c>
      <c r="O52" s="36">
        <v>3000</v>
      </c>
      <c r="P52" s="36">
        <v>4000</v>
      </c>
      <c r="Q52" s="36">
        <v>4000</v>
      </c>
      <c r="R52" s="36">
        <v>4000</v>
      </c>
    </row>
    <row r="53" spans="1:18" ht="31.5">
      <c r="A53" s="15" t="s">
        <v>35</v>
      </c>
      <c r="B53" s="15" t="s">
        <v>92</v>
      </c>
      <c r="C53" s="16"/>
      <c r="D53" s="16" t="s">
        <v>15</v>
      </c>
      <c r="E53" s="16" t="s">
        <v>31</v>
      </c>
      <c r="F53" s="16" t="s">
        <v>98</v>
      </c>
      <c r="G53" s="16" t="s">
        <v>63</v>
      </c>
      <c r="H53" s="16" t="s">
        <v>98</v>
      </c>
      <c r="I53" s="16" t="s">
        <v>40</v>
      </c>
      <c r="J53" s="16" t="s">
        <v>63</v>
      </c>
      <c r="K53" s="15"/>
      <c r="L53" s="15"/>
      <c r="M53" s="34">
        <f aca="true" t="shared" si="9" ref="M53:R53">SUM(M54:M54)</f>
        <v>0</v>
      </c>
      <c r="N53" s="34">
        <f t="shared" si="9"/>
        <v>25</v>
      </c>
      <c r="O53" s="34">
        <f t="shared" si="9"/>
        <v>0</v>
      </c>
      <c r="P53" s="34">
        <f t="shared" si="9"/>
        <v>0</v>
      </c>
      <c r="Q53" s="34">
        <f t="shared" si="9"/>
        <v>0</v>
      </c>
      <c r="R53" s="34">
        <f t="shared" si="9"/>
        <v>0</v>
      </c>
    </row>
    <row r="54" spans="1:18" ht="36.75" customHeight="1">
      <c r="A54" s="22"/>
      <c r="B54" s="22"/>
      <c r="C54" s="21" t="s">
        <v>102</v>
      </c>
      <c r="D54" s="21" t="s">
        <v>15</v>
      </c>
      <c r="E54" s="21" t="s">
        <v>31</v>
      </c>
      <c r="F54" s="21" t="s">
        <v>60</v>
      </c>
      <c r="G54" s="21" t="s">
        <v>61</v>
      </c>
      <c r="H54" s="21" t="s">
        <v>60</v>
      </c>
      <c r="I54" s="21" t="s">
        <v>40</v>
      </c>
      <c r="J54" s="21" t="s">
        <v>93</v>
      </c>
      <c r="K54" s="48" t="s">
        <v>168</v>
      </c>
      <c r="L54" s="23" t="s">
        <v>139</v>
      </c>
      <c r="M54" s="35">
        <v>0</v>
      </c>
      <c r="N54" s="35">
        <v>25</v>
      </c>
      <c r="O54" s="39">
        <v>0</v>
      </c>
      <c r="P54" s="39">
        <v>0</v>
      </c>
      <c r="Q54" s="39">
        <v>0</v>
      </c>
      <c r="R54" s="39">
        <v>0</v>
      </c>
    </row>
    <row r="55" spans="1:18" ht="31.5">
      <c r="A55" s="13" t="s">
        <v>97</v>
      </c>
      <c r="B55" s="13"/>
      <c r="C55" s="14"/>
      <c r="D55" s="14" t="s">
        <v>16</v>
      </c>
      <c r="E55" s="14" t="s">
        <v>98</v>
      </c>
      <c r="F55" s="14" t="s">
        <v>98</v>
      </c>
      <c r="G55" s="14" t="s">
        <v>63</v>
      </c>
      <c r="H55" s="14" t="s">
        <v>98</v>
      </c>
      <c r="I55" s="14" t="s">
        <v>40</v>
      </c>
      <c r="J55" s="14" t="s">
        <v>63</v>
      </c>
      <c r="K55" s="13"/>
      <c r="L55" s="11"/>
      <c r="M55" s="33">
        <f>M56+M59+M67+M80+M86+M88+M90</f>
        <v>100570469.19</v>
      </c>
      <c r="N55" s="33">
        <f>N56+N59+N67+N80+N86+N88+N90</f>
        <v>84178233.06000002</v>
      </c>
      <c r="O55" s="33">
        <f>O56+O59+O67+O80+O86+O88+O90</f>
        <v>100570469.19</v>
      </c>
      <c r="P55" s="33">
        <f>P56+P59+P67+P80+P86+P88+P90</f>
        <v>102660710.15</v>
      </c>
      <c r="Q55" s="33">
        <f>Q56+Q59+Q67+Q80+Q86+Q88+Q90</f>
        <v>91578237.75999999</v>
      </c>
      <c r="R55" s="33">
        <f>R56+R59+R67+R80+R86+R88+R90</f>
        <v>92573388.85</v>
      </c>
    </row>
    <row r="56" spans="1:18" ht="82.5" customHeight="1">
      <c r="A56" s="15" t="s">
        <v>99</v>
      </c>
      <c r="B56" s="15" t="s">
        <v>100</v>
      </c>
      <c r="C56" s="16"/>
      <c r="D56" s="16" t="s">
        <v>16</v>
      </c>
      <c r="E56" s="16" t="s">
        <v>39</v>
      </c>
      <c r="F56" s="16" t="s">
        <v>24</v>
      </c>
      <c r="G56" s="16" t="s">
        <v>63</v>
      </c>
      <c r="H56" s="16" t="s">
        <v>98</v>
      </c>
      <c r="I56" s="16" t="s">
        <v>40</v>
      </c>
      <c r="J56" s="16" t="s">
        <v>101</v>
      </c>
      <c r="K56" s="15"/>
      <c r="L56" s="15"/>
      <c r="M56" s="34">
        <f>SUM(M57:M58)</f>
        <v>17264258.7</v>
      </c>
      <c r="N56" s="34">
        <f>SUM(N57:N58)</f>
        <v>14532724</v>
      </c>
      <c r="O56" s="34">
        <f>SUM(O57:O58)</f>
        <v>17264258.7</v>
      </c>
      <c r="P56" s="34">
        <f>SUM(P57:P58)</f>
        <v>26541000</v>
      </c>
      <c r="Q56" s="34">
        <f>SUM(Q57:Q58)</f>
        <v>15741000</v>
      </c>
      <c r="R56" s="34">
        <f>SUM(R57:R58)</f>
        <v>16039000</v>
      </c>
    </row>
    <row r="57" spans="1:18" ht="47.25">
      <c r="A57" s="18"/>
      <c r="B57" s="18"/>
      <c r="C57" s="19" t="s">
        <v>169</v>
      </c>
      <c r="D57" s="19" t="s">
        <v>16</v>
      </c>
      <c r="E57" s="19" t="s">
        <v>39</v>
      </c>
      <c r="F57" s="19" t="s">
        <v>29</v>
      </c>
      <c r="G57" s="19" t="s">
        <v>102</v>
      </c>
      <c r="H57" s="19" t="s">
        <v>60</v>
      </c>
      <c r="I57" s="19" t="s">
        <v>40</v>
      </c>
      <c r="J57" s="19" t="s">
        <v>101</v>
      </c>
      <c r="K57" s="63" t="s">
        <v>170</v>
      </c>
      <c r="L57" s="20" t="s">
        <v>172</v>
      </c>
      <c r="M57" s="36">
        <v>5574000</v>
      </c>
      <c r="N57" s="36">
        <v>5109500</v>
      </c>
      <c r="O57" s="36">
        <v>5574000</v>
      </c>
      <c r="P57" s="36">
        <v>14320000</v>
      </c>
      <c r="Q57" s="36">
        <v>13630000</v>
      </c>
      <c r="R57" s="36">
        <v>13434000</v>
      </c>
    </row>
    <row r="58" spans="1:18" ht="47.25">
      <c r="A58" s="18"/>
      <c r="B58" s="20"/>
      <c r="C58" s="19" t="s">
        <v>169</v>
      </c>
      <c r="D58" s="19" t="s">
        <v>16</v>
      </c>
      <c r="E58" s="19" t="s">
        <v>39</v>
      </c>
      <c r="F58" s="19" t="s">
        <v>29</v>
      </c>
      <c r="G58" s="19" t="s">
        <v>103</v>
      </c>
      <c r="H58" s="19" t="s">
        <v>60</v>
      </c>
      <c r="I58" s="19" t="s">
        <v>40</v>
      </c>
      <c r="J58" s="19" t="s">
        <v>101</v>
      </c>
      <c r="K58" s="63" t="s">
        <v>171</v>
      </c>
      <c r="L58" s="20" t="s">
        <v>172</v>
      </c>
      <c r="M58" s="36">
        <v>11690258.7</v>
      </c>
      <c r="N58" s="36">
        <v>9423224</v>
      </c>
      <c r="O58" s="36">
        <v>11690258.7</v>
      </c>
      <c r="P58" s="36">
        <v>12221000</v>
      </c>
      <c r="Q58" s="36">
        <v>2111000</v>
      </c>
      <c r="R58" s="36">
        <v>2605000</v>
      </c>
    </row>
    <row r="59" spans="1:18" ht="63">
      <c r="A59" s="15" t="s">
        <v>99</v>
      </c>
      <c r="B59" s="15" t="s">
        <v>104</v>
      </c>
      <c r="C59" s="16"/>
      <c r="D59" s="16" t="s">
        <v>16</v>
      </c>
      <c r="E59" s="16" t="s">
        <v>39</v>
      </c>
      <c r="F59" s="16" t="s">
        <v>34</v>
      </c>
      <c r="G59" s="16" t="s">
        <v>63</v>
      </c>
      <c r="H59" s="16" t="s">
        <v>98</v>
      </c>
      <c r="I59" s="16" t="s">
        <v>40</v>
      </c>
      <c r="J59" s="16" t="s">
        <v>101</v>
      </c>
      <c r="K59" s="15"/>
      <c r="L59" s="15"/>
      <c r="M59" s="34">
        <f>SUM(M60:M66)</f>
        <v>12463970.66</v>
      </c>
      <c r="N59" s="34">
        <f>SUM(N60:N66)</f>
        <v>10250292.74</v>
      </c>
      <c r="O59" s="34">
        <f>SUM(O60:O66)</f>
        <v>12463970.66</v>
      </c>
      <c r="P59" s="34">
        <f>SUM(P60:P66)</f>
        <v>234000</v>
      </c>
      <c r="Q59" s="34">
        <f>SUM(Q60:Q66)</f>
        <v>234000</v>
      </c>
      <c r="R59" s="34">
        <f>SUM(R60:R66)</f>
        <v>234000</v>
      </c>
    </row>
    <row r="60" spans="1:18" ht="47.25">
      <c r="A60" s="18"/>
      <c r="B60" s="20"/>
      <c r="C60" s="19" t="s">
        <v>177</v>
      </c>
      <c r="D60" s="25" t="s">
        <v>16</v>
      </c>
      <c r="E60" s="25" t="s">
        <v>39</v>
      </c>
      <c r="F60" s="25" t="s">
        <v>173</v>
      </c>
      <c r="G60" s="25" t="s">
        <v>174</v>
      </c>
      <c r="H60" s="25" t="s">
        <v>60</v>
      </c>
      <c r="I60" s="25" t="s">
        <v>40</v>
      </c>
      <c r="J60" s="25" t="s">
        <v>101</v>
      </c>
      <c r="K60" s="64" t="s">
        <v>175</v>
      </c>
      <c r="L60" s="20" t="s">
        <v>176</v>
      </c>
      <c r="M60" s="36">
        <v>112500</v>
      </c>
      <c r="N60" s="43">
        <v>112500</v>
      </c>
      <c r="O60" s="43">
        <v>112500</v>
      </c>
      <c r="P60" s="36">
        <v>234000</v>
      </c>
      <c r="Q60" s="36">
        <v>234000</v>
      </c>
      <c r="R60" s="36">
        <v>234000</v>
      </c>
    </row>
    <row r="61" spans="1:18" ht="47.25">
      <c r="A61" s="18"/>
      <c r="B61" s="20"/>
      <c r="C61" s="19" t="s">
        <v>169</v>
      </c>
      <c r="D61" s="25" t="s">
        <v>16</v>
      </c>
      <c r="E61" s="25" t="s">
        <v>39</v>
      </c>
      <c r="F61" s="25" t="s">
        <v>173</v>
      </c>
      <c r="G61" s="25" t="s">
        <v>174</v>
      </c>
      <c r="H61" s="25" t="s">
        <v>60</v>
      </c>
      <c r="I61" s="25" t="s">
        <v>40</v>
      </c>
      <c r="J61" s="25" t="s">
        <v>101</v>
      </c>
      <c r="K61" s="64" t="s">
        <v>175</v>
      </c>
      <c r="L61" s="20" t="s">
        <v>172</v>
      </c>
      <c r="M61" s="36">
        <v>112500</v>
      </c>
      <c r="N61" s="43">
        <v>112500</v>
      </c>
      <c r="O61" s="43">
        <v>112500</v>
      </c>
      <c r="P61" s="36">
        <v>0</v>
      </c>
      <c r="Q61" s="36">
        <v>0</v>
      </c>
      <c r="R61" s="36">
        <v>0</v>
      </c>
    </row>
    <row r="62" spans="1:18" ht="37.5">
      <c r="A62" s="18"/>
      <c r="B62" s="20"/>
      <c r="C62" s="19" t="s">
        <v>102</v>
      </c>
      <c r="D62" s="25" t="s">
        <v>16</v>
      </c>
      <c r="E62" s="25" t="s">
        <v>39</v>
      </c>
      <c r="F62" s="25" t="s">
        <v>91</v>
      </c>
      <c r="G62" s="25" t="s">
        <v>113</v>
      </c>
      <c r="H62" s="25" t="s">
        <v>60</v>
      </c>
      <c r="I62" s="25" t="s">
        <v>40</v>
      </c>
      <c r="J62" s="25" t="s">
        <v>101</v>
      </c>
      <c r="K62" s="64" t="s">
        <v>194</v>
      </c>
      <c r="L62" s="20" t="s">
        <v>139</v>
      </c>
      <c r="M62" s="36">
        <v>133306</v>
      </c>
      <c r="N62" s="43">
        <v>133306</v>
      </c>
      <c r="O62" s="43">
        <v>133306</v>
      </c>
      <c r="P62" s="36">
        <v>0</v>
      </c>
      <c r="Q62" s="36">
        <v>0</v>
      </c>
      <c r="R62" s="36">
        <v>0</v>
      </c>
    </row>
    <row r="63" spans="1:18" ht="93.75">
      <c r="A63" s="18"/>
      <c r="B63" s="20"/>
      <c r="C63" s="19" t="s">
        <v>102</v>
      </c>
      <c r="D63" s="25" t="s">
        <v>16</v>
      </c>
      <c r="E63" s="25" t="s">
        <v>39</v>
      </c>
      <c r="F63" s="25" t="s">
        <v>91</v>
      </c>
      <c r="G63" s="25" t="s">
        <v>112</v>
      </c>
      <c r="H63" s="25" t="s">
        <v>60</v>
      </c>
      <c r="I63" s="25" t="s">
        <v>40</v>
      </c>
      <c r="J63" s="25" t="s">
        <v>101</v>
      </c>
      <c r="K63" s="64" t="s">
        <v>195</v>
      </c>
      <c r="L63" s="20" t="s">
        <v>139</v>
      </c>
      <c r="M63" s="36">
        <v>1400000</v>
      </c>
      <c r="N63" s="43">
        <v>1400000</v>
      </c>
      <c r="O63" s="43">
        <v>1400000</v>
      </c>
      <c r="P63" s="36">
        <v>0</v>
      </c>
      <c r="Q63" s="36">
        <v>0</v>
      </c>
      <c r="R63" s="36">
        <v>0</v>
      </c>
    </row>
    <row r="64" spans="1:18" ht="47.25">
      <c r="A64" s="18"/>
      <c r="B64" s="20"/>
      <c r="C64" s="19" t="s">
        <v>169</v>
      </c>
      <c r="D64" s="25" t="s">
        <v>16</v>
      </c>
      <c r="E64" s="25" t="s">
        <v>39</v>
      </c>
      <c r="F64" s="25" t="s">
        <v>34</v>
      </c>
      <c r="G64" s="25" t="s">
        <v>105</v>
      </c>
      <c r="H64" s="25" t="s">
        <v>60</v>
      </c>
      <c r="I64" s="25" t="s">
        <v>40</v>
      </c>
      <c r="J64" s="25" t="s">
        <v>101</v>
      </c>
      <c r="K64" s="64" t="s">
        <v>196</v>
      </c>
      <c r="L64" s="20" t="s">
        <v>172</v>
      </c>
      <c r="M64" s="36">
        <v>1469880</v>
      </c>
      <c r="N64" s="43">
        <v>1469880</v>
      </c>
      <c r="O64" s="43">
        <v>1469880</v>
      </c>
      <c r="P64" s="36">
        <v>0</v>
      </c>
      <c r="Q64" s="36">
        <v>0</v>
      </c>
      <c r="R64" s="36">
        <v>0</v>
      </c>
    </row>
    <row r="65" spans="1:18" ht="37.5">
      <c r="A65" s="18"/>
      <c r="B65" s="20"/>
      <c r="C65" s="19" t="s">
        <v>102</v>
      </c>
      <c r="D65" s="25" t="s">
        <v>16</v>
      </c>
      <c r="E65" s="25" t="s">
        <v>39</v>
      </c>
      <c r="F65" s="25" t="s">
        <v>197</v>
      </c>
      <c r="G65" s="25" t="s">
        <v>106</v>
      </c>
      <c r="H65" s="25" t="s">
        <v>60</v>
      </c>
      <c r="I65" s="25" t="s">
        <v>40</v>
      </c>
      <c r="J65" s="25" t="s">
        <v>101</v>
      </c>
      <c r="K65" s="64" t="s">
        <v>198</v>
      </c>
      <c r="L65" s="20" t="s">
        <v>139</v>
      </c>
      <c r="M65" s="36">
        <v>7310784.66</v>
      </c>
      <c r="N65" s="43">
        <v>5097106.74</v>
      </c>
      <c r="O65" s="43">
        <v>7310784.66</v>
      </c>
      <c r="P65" s="36">
        <v>0</v>
      </c>
      <c r="Q65" s="36">
        <v>0</v>
      </c>
      <c r="R65" s="36">
        <v>0</v>
      </c>
    </row>
    <row r="66" spans="1:18" ht="93.75">
      <c r="A66" s="18"/>
      <c r="B66" s="20"/>
      <c r="C66" s="19" t="s">
        <v>102</v>
      </c>
      <c r="D66" s="25" t="s">
        <v>16</v>
      </c>
      <c r="E66" s="25" t="s">
        <v>39</v>
      </c>
      <c r="F66" s="25" t="s">
        <v>34</v>
      </c>
      <c r="G66" s="25" t="s">
        <v>178</v>
      </c>
      <c r="H66" s="25" t="s">
        <v>60</v>
      </c>
      <c r="I66" s="25" t="s">
        <v>40</v>
      </c>
      <c r="J66" s="25" t="s">
        <v>101</v>
      </c>
      <c r="K66" s="64" t="s">
        <v>199</v>
      </c>
      <c r="L66" s="20" t="s">
        <v>139</v>
      </c>
      <c r="M66" s="36">
        <v>1925000</v>
      </c>
      <c r="N66" s="43">
        <v>1925000</v>
      </c>
      <c r="O66" s="43">
        <v>1925000</v>
      </c>
      <c r="P66" s="36">
        <v>0</v>
      </c>
      <c r="Q66" s="36">
        <v>0</v>
      </c>
      <c r="R66" s="36">
        <v>0</v>
      </c>
    </row>
    <row r="67" spans="1:18" ht="63">
      <c r="A67" s="15" t="s">
        <v>99</v>
      </c>
      <c r="B67" s="15" t="s">
        <v>108</v>
      </c>
      <c r="C67" s="16"/>
      <c r="D67" s="16" t="s">
        <v>16</v>
      </c>
      <c r="E67" s="16" t="s">
        <v>39</v>
      </c>
      <c r="F67" s="16" t="s">
        <v>87</v>
      </c>
      <c r="G67" s="16" t="s">
        <v>63</v>
      </c>
      <c r="H67" s="16" t="s">
        <v>98</v>
      </c>
      <c r="I67" s="16" t="s">
        <v>40</v>
      </c>
      <c r="J67" s="16" t="s">
        <v>101</v>
      </c>
      <c r="K67" s="15"/>
      <c r="L67" s="17"/>
      <c r="M67" s="34">
        <f>SUM(M68:M79)</f>
        <v>63999895.830000006</v>
      </c>
      <c r="N67" s="34">
        <f>SUM(N68:N79)</f>
        <v>53674282.99000001</v>
      </c>
      <c r="O67" s="34">
        <f>SUM(O68:O79)</f>
        <v>63999895.830000006</v>
      </c>
      <c r="P67" s="34">
        <f>SUM(P68:P79)</f>
        <v>67825613.15</v>
      </c>
      <c r="Q67" s="34">
        <f>SUM(Q68:Q79)</f>
        <v>67541442.75999999</v>
      </c>
      <c r="R67" s="34">
        <f>SUM(R68:R79)</f>
        <v>68232780.85</v>
      </c>
    </row>
    <row r="68" spans="1:18" ht="56.25">
      <c r="A68" s="18"/>
      <c r="B68" s="18"/>
      <c r="C68" s="19" t="s">
        <v>102</v>
      </c>
      <c r="D68" s="19" t="s">
        <v>16</v>
      </c>
      <c r="E68" s="19" t="s">
        <v>39</v>
      </c>
      <c r="F68" s="19" t="s">
        <v>114</v>
      </c>
      <c r="G68" s="19" t="s">
        <v>107</v>
      </c>
      <c r="H68" s="19" t="s">
        <v>60</v>
      </c>
      <c r="I68" s="19" t="s">
        <v>40</v>
      </c>
      <c r="J68" s="19" t="s">
        <v>101</v>
      </c>
      <c r="K68" s="63" t="s">
        <v>179</v>
      </c>
      <c r="L68" s="20" t="s">
        <v>180</v>
      </c>
      <c r="M68" s="36">
        <v>222214.5</v>
      </c>
      <c r="N68" s="36">
        <v>222214.5</v>
      </c>
      <c r="O68" s="36">
        <v>222214.5</v>
      </c>
      <c r="P68" s="46">
        <v>479992</v>
      </c>
      <c r="Q68" s="46">
        <v>485086</v>
      </c>
      <c r="R68" s="46">
        <v>502524</v>
      </c>
    </row>
    <row r="69" spans="1:18" ht="58.5" customHeight="1">
      <c r="A69" s="18"/>
      <c r="B69" s="18"/>
      <c r="C69" s="19" t="s">
        <v>169</v>
      </c>
      <c r="D69" s="19" t="s">
        <v>16</v>
      </c>
      <c r="E69" s="19" t="s">
        <v>39</v>
      </c>
      <c r="F69" s="19" t="s">
        <v>114</v>
      </c>
      <c r="G69" s="19" t="s">
        <v>107</v>
      </c>
      <c r="H69" s="19" t="s">
        <v>60</v>
      </c>
      <c r="I69" s="19" t="s">
        <v>40</v>
      </c>
      <c r="J69" s="19" t="s">
        <v>101</v>
      </c>
      <c r="K69" s="63" t="s">
        <v>179</v>
      </c>
      <c r="L69" s="20" t="s">
        <v>172</v>
      </c>
      <c r="M69" s="36">
        <v>222214.5</v>
      </c>
      <c r="N69" s="36">
        <v>222214.5</v>
      </c>
      <c r="O69" s="36">
        <v>222214.5</v>
      </c>
      <c r="P69" s="46">
        <v>0</v>
      </c>
      <c r="Q69" s="46">
        <v>0</v>
      </c>
      <c r="R69" s="46">
        <v>0</v>
      </c>
    </row>
    <row r="70" spans="1:18" ht="56.25">
      <c r="A70" s="18"/>
      <c r="B70" s="18"/>
      <c r="C70" s="19" t="s">
        <v>102</v>
      </c>
      <c r="D70" s="19" t="s">
        <v>16</v>
      </c>
      <c r="E70" s="19" t="s">
        <v>39</v>
      </c>
      <c r="F70" s="19" t="s">
        <v>114</v>
      </c>
      <c r="G70" s="19" t="s">
        <v>58</v>
      </c>
      <c r="H70" s="19" t="s">
        <v>60</v>
      </c>
      <c r="I70" s="19" t="s">
        <v>40</v>
      </c>
      <c r="J70" s="19" t="s">
        <v>101</v>
      </c>
      <c r="K70" s="65" t="s">
        <v>181</v>
      </c>
      <c r="L70" s="20" t="s">
        <v>139</v>
      </c>
      <c r="M70" s="36">
        <v>0</v>
      </c>
      <c r="N70" s="36">
        <v>0</v>
      </c>
      <c r="O70" s="36">
        <v>0</v>
      </c>
      <c r="P70" s="46">
        <v>0</v>
      </c>
      <c r="Q70" s="46">
        <v>802</v>
      </c>
      <c r="R70" s="46">
        <v>2084</v>
      </c>
    </row>
    <row r="71" spans="1:18" ht="56.25">
      <c r="A71" s="18"/>
      <c r="B71" s="18"/>
      <c r="C71" s="19" t="s">
        <v>102</v>
      </c>
      <c r="D71" s="19" t="s">
        <v>16</v>
      </c>
      <c r="E71" s="19" t="s">
        <v>39</v>
      </c>
      <c r="F71" s="19" t="s">
        <v>114</v>
      </c>
      <c r="G71" s="19" t="s">
        <v>57</v>
      </c>
      <c r="H71" s="19" t="s">
        <v>60</v>
      </c>
      <c r="I71" s="19" t="s">
        <v>40</v>
      </c>
      <c r="J71" s="19" t="s">
        <v>101</v>
      </c>
      <c r="K71" s="63" t="s">
        <v>182</v>
      </c>
      <c r="L71" s="20" t="s">
        <v>139</v>
      </c>
      <c r="M71" s="36">
        <v>60686.95</v>
      </c>
      <c r="N71" s="36">
        <v>0</v>
      </c>
      <c r="O71" s="36">
        <v>60686.95</v>
      </c>
      <c r="P71" s="46">
        <v>50914.95</v>
      </c>
      <c r="Q71" s="46">
        <v>52951.56</v>
      </c>
      <c r="R71" s="46">
        <v>55069.65</v>
      </c>
    </row>
    <row r="72" spans="1:18" ht="45" customHeight="1">
      <c r="A72" s="18"/>
      <c r="B72" s="18"/>
      <c r="C72" s="19" t="s">
        <v>169</v>
      </c>
      <c r="D72" s="19" t="s">
        <v>16</v>
      </c>
      <c r="E72" s="19" t="s">
        <v>39</v>
      </c>
      <c r="F72" s="19" t="s">
        <v>114</v>
      </c>
      <c r="G72" s="19" t="s">
        <v>57</v>
      </c>
      <c r="H72" s="19" t="s">
        <v>60</v>
      </c>
      <c r="I72" s="19" t="s">
        <v>40</v>
      </c>
      <c r="J72" s="19" t="s">
        <v>101</v>
      </c>
      <c r="K72" s="63" t="s">
        <v>182</v>
      </c>
      <c r="L72" s="20" t="s">
        <v>172</v>
      </c>
      <c r="M72" s="36">
        <v>211605.15</v>
      </c>
      <c r="N72" s="36">
        <v>211605.15</v>
      </c>
      <c r="O72" s="36">
        <v>211605.15</v>
      </c>
      <c r="P72" s="46">
        <v>0</v>
      </c>
      <c r="Q72" s="46">
        <v>0</v>
      </c>
      <c r="R72" s="46">
        <v>0</v>
      </c>
    </row>
    <row r="73" spans="1:18" ht="37.5">
      <c r="A73" s="18"/>
      <c r="B73" s="18"/>
      <c r="C73" s="19" t="s">
        <v>102</v>
      </c>
      <c r="D73" s="19" t="s">
        <v>16</v>
      </c>
      <c r="E73" s="19" t="s">
        <v>39</v>
      </c>
      <c r="F73" s="19" t="s">
        <v>87</v>
      </c>
      <c r="G73" s="19" t="s">
        <v>183</v>
      </c>
      <c r="H73" s="19" t="s">
        <v>60</v>
      </c>
      <c r="I73" s="19" t="s">
        <v>40</v>
      </c>
      <c r="J73" s="19" t="s">
        <v>101</v>
      </c>
      <c r="K73" s="63" t="s">
        <v>184</v>
      </c>
      <c r="L73" s="20" t="s">
        <v>139</v>
      </c>
      <c r="M73" s="36">
        <v>14270099.83</v>
      </c>
      <c r="N73" s="36">
        <v>4806603.45</v>
      </c>
      <c r="O73" s="36">
        <v>14270099.83</v>
      </c>
      <c r="P73" s="46">
        <v>14388066.2</v>
      </c>
      <c r="Q73" s="46">
        <v>15042766.2</v>
      </c>
      <c r="R73" s="46">
        <v>15713266.2</v>
      </c>
    </row>
    <row r="74" spans="1:18" ht="47.25">
      <c r="A74" s="18"/>
      <c r="B74" s="18"/>
      <c r="C74" s="19" t="s">
        <v>177</v>
      </c>
      <c r="D74" s="19" t="s">
        <v>16</v>
      </c>
      <c r="E74" s="19" t="s">
        <v>39</v>
      </c>
      <c r="F74" s="19" t="s">
        <v>87</v>
      </c>
      <c r="G74" s="19" t="s">
        <v>183</v>
      </c>
      <c r="H74" s="19" t="s">
        <v>60</v>
      </c>
      <c r="I74" s="19" t="s">
        <v>40</v>
      </c>
      <c r="J74" s="19" t="s">
        <v>101</v>
      </c>
      <c r="K74" s="63" t="s">
        <v>184</v>
      </c>
      <c r="L74" s="20" t="s">
        <v>176</v>
      </c>
      <c r="M74" s="36">
        <v>17471290</v>
      </c>
      <c r="N74" s="36">
        <v>16734429.05</v>
      </c>
      <c r="O74" s="43">
        <v>17471290</v>
      </c>
      <c r="P74" s="46">
        <v>48821060</v>
      </c>
      <c r="Q74" s="46">
        <v>48821060</v>
      </c>
      <c r="R74" s="46">
        <v>48821060</v>
      </c>
    </row>
    <row r="75" spans="1:18" ht="47.25">
      <c r="A75" s="18"/>
      <c r="B75" s="18"/>
      <c r="C75" s="19" t="s">
        <v>169</v>
      </c>
      <c r="D75" s="19" t="s">
        <v>16</v>
      </c>
      <c r="E75" s="19" t="s">
        <v>39</v>
      </c>
      <c r="F75" s="19" t="s">
        <v>87</v>
      </c>
      <c r="G75" s="19" t="s">
        <v>183</v>
      </c>
      <c r="H75" s="19" t="s">
        <v>60</v>
      </c>
      <c r="I75" s="19" t="s">
        <v>40</v>
      </c>
      <c r="J75" s="19" t="s">
        <v>101</v>
      </c>
      <c r="K75" s="63" t="s">
        <v>184</v>
      </c>
      <c r="L75" s="20" t="s">
        <v>172</v>
      </c>
      <c r="M75" s="36">
        <v>23728168.72</v>
      </c>
      <c r="N75" s="36">
        <v>23728168.72</v>
      </c>
      <c r="O75" s="43">
        <v>23728168.72</v>
      </c>
      <c r="P75" s="46">
        <v>0</v>
      </c>
      <c r="Q75" s="46">
        <v>0</v>
      </c>
      <c r="R75" s="46">
        <v>0</v>
      </c>
    </row>
    <row r="76" spans="1:18" ht="75">
      <c r="A76" s="18"/>
      <c r="B76" s="18"/>
      <c r="C76" s="19" t="s">
        <v>177</v>
      </c>
      <c r="D76" s="19" t="s">
        <v>16</v>
      </c>
      <c r="E76" s="19" t="s">
        <v>39</v>
      </c>
      <c r="F76" s="19" t="s">
        <v>87</v>
      </c>
      <c r="G76" s="19" t="s">
        <v>185</v>
      </c>
      <c r="H76" s="19" t="s">
        <v>60</v>
      </c>
      <c r="I76" s="19" t="s">
        <v>40</v>
      </c>
      <c r="J76" s="19" t="s">
        <v>101</v>
      </c>
      <c r="K76" s="63" t="s">
        <v>186</v>
      </c>
      <c r="L76" s="20" t="s">
        <v>176</v>
      </c>
      <c r="M76" s="36">
        <v>133180.13</v>
      </c>
      <c r="N76" s="36">
        <v>68611.57</v>
      </c>
      <c r="O76" s="43">
        <v>133180.13</v>
      </c>
      <c r="P76" s="36">
        <v>298368</v>
      </c>
      <c r="Q76" s="36">
        <v>298368</v>
      </c>
      <c r="R76" s="36">
        <v>298368</v>
      </c>
    </row>
    <row r="77" spans="1:18" ht="75">
      <c r="A77" s="18"/>
      <c r="B77" s="18"/>
      <c r="C77" s="19" t="s">
        <v>169</v>
      </c>
      <c r="D77" s="19" t="s">
        <v>16</v>
      </c>
      <c r="E77" s="19" t="s">
        <v>39</v>
      </c>
      <c r="F77" s="19" t="s">
        <v>87</v>
      </c>
      <c r="G77" s="19" t="s">
        <v>185</v>
      </c>
      <c r="H77" s="19" t="s">
        <v>60</v>
      </c>
      <c r="I77" s="19" t="s">
        <v>40</v>
      </c>
      <c r="J77" s="19" t="s">
        <v>101</v>
      </c>
      <c r="K77" s="63" t="s">
        <v>186</v>
      </c>
      <c r="L77" s="20" t="s">
        <v>172</v>
      </c>
      <c r="M77" s="36">
        <v>97120.1</v>
      </c>
      <c r="N77" s="36">
        <v>97120.1</v>
      </c>
      <c r="O77" s="36">
        <v>97120.1</v>
      </c>
      <c r="P77" s="46">
        <v>0</v>
      </c>
      <c r="Q77" s="46">
        <v>0</v>
      </c>
      <c r="R77" s="46">
        <v>0</v>
      </c>
    </row>
    <row r="78" spans="1:18" ht="75">
      <c r="A78" s="18"/>
      <c r="B78" s="18"/>
      <c r="C78" s="19" t="s">
        <v>102</v>
      </c>
      <c r="D78" s="19" t="s">
        <v>16</v>
      </c>
      <c r="E78" s="19" t="s">
        <v>39</v>
      </c>
      <c r="F78" s="19" t="s">
        <v>114</v>
      </c>
      <c r="G78" s="19" t="s">
        <v>69</v>
      </c>
      <c r="H78" s="19" t="s">
        <v>60</v>
      </c>
      <c r="I78" s="19" t="s">
        <v>40</v>
      </c>
      <c r="J78" s="19" t="s">
        <v>101</v>
      </c>
      <c r="K78" s="66" t="s">
        <v>187</v>
      </c>
      <c r="L78" s="20" t="s">
        <v>139</v>
      </c>
      <c r="M78" s="36">
        <v>3994103.95</v>
      </c>
      <c r="N78" s="36">
        <v>3994103.95</v>
      </c>
      <c r="O78" s="36">
        <v>3994103.95</v>
      </c>
      <c r="P78" s="46">
        <v>3787212</v>
      </c>
      <c r="Q78" s="46">
        <v>2840409</v>
      </c>
      <c r="R78" s="46">
        <v>2840409</v>
      </c>
    </row>
    <row r="79" spans="1:18" ht="75">
      <c r="A79" s="18"/>
      <c r="B79" s="18"/>
      <c r="C79" s="19" t="s">
        <v>169</v>
      </c>
      <c r="D79" s="19" t="s">
        <v>16</v>
      </c>
      <c r="E79" s="19" t="s">
        <v>39</v>
      </c>
      <c r="F79" s="19" t="s">
        <v>114</v>
      </c>
      <c r="G79" s="19" t="s">
        <v>69</v>
      </c>
      <c r="H79" s="19" t="s">
        <v>60</v>
      </c>
      <c r="I79" s="19" t="s">
        <v>40</v>
      </c>
      <c r="J79" s="19" t="s">
        <v>101</v>
      </c>
      <c r="K79" s="66" t="s">
        <v>187</v>
      </c>
      <c r="L79" s="20" t="s">
        <v>172</v>
      </c>
      <c r="M79" s="36">
        <v>3589212</v>
      </c>
      <c r="N79" s="36">
        <v>3589212</v>
      </c>
      <c r="O79" s="36">
        <v>3589212</v>
      </c>
      <c r="P79" s="46">
        <v>0</v>
      </c>
      <c r="Q79" s="46">
        <v>0</v>
      </c>
      <c r="R79" s="46">
        <v>0</v>
      </c>
    </row>
    <row r="80" spans="1:18" ht="63">
      <c r="A80" s="15" t="s">
        <v>99</v>
      </c>
      <c r="B80" s="15" t="s">
        <v>109</v>
      </c>
      <c r="C80" s="16"/>
      <c r="D80" s="16" t="s">
        <v>16</v>
      </c>
      <c r="E80" s="16" t="s">
        <v>39</v>
      </c>
      <c r="F80" s="16" t="s">
        <v>123</v>
      </c>
      <c r="G80" s="16" t="s">
        <v>63</v>
      </c>
      <c r="H80" s="16" t="s">
        <v>98</v>
      </c>
      <c r="I80" s="16" t="s">
        <v>40</v>
      </c>
      <c r="J80" s="16" t="s">
        <v>101</v>
      </c>
      <c r="K80" s="15"/>
      <c r="L80" s="15"/>
      <c r="M80" s="34">
        <f aca="true" t="shared" si="10" ref="M80:R80">SUM(M81:M85)</f>
        <v>6842344</v>
      </c>
      <c r="N80" s="34">
        <f t="shared" si="10"/>
        <v>5901144</v>
      </c>
      <c r="O80" s="34">
        <f t="shared" si="10"/>
        <v>6842344</v>
      </c>
      <c r="P80" s="34">
        <f t="shared" si="10"/>
        <v>8060097</v>
      </c>
      <c r="Q80" s="34">
        <f t="shared" si="10"/>
        <v>8061795</v>
      </c>
      <c r="R80" s="34">
        <f t="shared" si="10"/>
        <v>8067608</v>
      </c>
    </row>
    <row r="81" spans="1:18" ht="75">
      <c r="A81" s="18"/>
      <c r="B81" s="18"/>
      <c r="C81" s="19" t="s">
        <v>102</v>
      </c>
      <c r="D81" s="19" t="s">
        <v>16</v>
      </c>
      <c r="E81" s="19" t="s">
        <v>39</v>
      </c>
      <c r="F81" s="19" t="s">
        <v>123</v>
      </c>
      <c r="G81" s="19" t="s">
        <v>43</v>
      </c>
      <c r="H81" s="19" t="s">
        <v>60</v>
      </c>
      <c r="I81" s="19" t="s">
        <v>40</v>
      </c>
      <c r="J81" s="19" t="s">
        <v>101</v>
      </c>
      <c r="K81" s="67" t="s">
        <v>188</v>
      </c>
      <c r="L81" s="20" t="s">
        <v>139</v>
      </c>
      <c r="M81" s="36">
        <v>6644000</v>
      </c>
      <c r="N81" s="36">
        <v>5703000</v>
      </c>
      <c r="O81" s="36">
        <v>6644000</v>
      </c>
      <c r="P81" s="46">
        <v>7899900</v>
      </c>
      <c r="Q81" s="46">
        <v>7899900</v>
      </c>
      <c r="R81" s="46">
        <v>7899900</v>
      </c>
    </row>
    <row r="82" spans="1:18" ht="37.5">
      <c r="A82" s="18"/>
      <c r="B82" s="18"/>
      <c r="C82" s="19" t="s">
        <v>102</v>
      </c>
      <c r="D82" s="19" t="s">
        <v>16</v>
      </c>
      <c r="E82" s="19" t="s">
        <v>39</v>
      </c>
      <c r="F82" s="19" t="s">
        <v>123</v>
      </c>
      <c r="G82" s="19" t="s">
        <v>189</v>
      </c>
      <c r="H82" s="19" t="s">
        <v>60</v>
      </c>
      <c r="I82" s="19" t="s">
        <v>40</v>
      </c>
      <c r="J82" s="19" t="s">
        <v>101</v>
      </c>
      <c r="K82" s="68" t="s">
        <v>190</v>
      </c>
      <c r="L82" s="20" t="s">
        <v>139</v>
      </c>
      <c r="M82" s="36">
        <v>0</v>
      </c>
      <c r="N82" s="36">
        <v>0</v>
      </c>
      <c r="O82" s="36">
        <v>0</v>
      </c>
      <c r="P82" s="36">
        <v>160197</v>
      </c>
      <c r="Q82" s="36">
        <v>161895</v>
      </c>
      <c r="R82" s="36">
        <v>167708</v>
      </c>
    </row>
    <row r="83" spans="1:18" ht="37.5">
      <c r="A83" s="18"/>
      <c r="B83" s="18"/>
      <c r="C83" s="19" t="s">
        <v>102</v>
      </c>
      <c r="D83" s="19" t="s">
        <v>16</v>
      </c>
      <c r="E83" s="19" t="s">
        <v>39</v>
      </c>
      <c r="F83" s="19" t="s">
        <v>191</v>
      </c>
      <c r="G83" s="19" t="s">
        <v>174</v>
      </c>
      <c r="H83" s="19" t="s">
        <v>60</v>
      </c>
      <c r="I83" s="19" t="s">
        <v>40</v>
      </c>
      <c r="J83" s="19" t="s">
        <v>101</v>
      </c>
      <c r="K83" s="68" t="s">
        <v>190</v>
      </c>
      <c r="L83" s="20" t="s">
        <v>139</v>
      </c>
      <c r="M83" s="36">
        <v>148344</v>
      </c>
      <c r="N83" s="36">
        <v>148144</v>
      </c>
      <c r="O83" s="36">
        <v>148344</v>
      </c>
      <c r="P83" s="36">
        <v>0</v>
      </c>
      <c r="Q83" s="36">
        <v>0</v>
      </c>
      <c r="R83" s="36">
        <v>0</v>
      </c>
    </row>
    <row r="84" spans="1:18" ht="47.25">
      <c r="A84" s="18"/>
      <c r="B84" s="18"/>
      <c r="C84" s="19" t="s">
        <v>169</v>
      </c>
      <c r="D84" s="19" t="s">
        <v>16</v>
      </c>
      <c r="E84" s="19" t="s">
        <v>39</v>
      </c>
      <c r="F84" s="19" t="s">
        <v>191</v>
      </c>
      <c r="G84" s="19" t="s">
        <v>174</v>
      </c>
      <c r="H84" s="19" t="s">
        <v>60</v>
      </c>
      <c r="I84" s="19" t="s">
        <v>40</v>
      </c>
      <c r="J84" s="19" t="s">
        <v>101</v>
      </c>
      <c r="K84" s="68" t="s">
        <v>190</v>
      </c>
      <c r="L84" s="20" t="s">
        <v>172</v>
      </c>
      <c r="M84" s="36">
        <v>50000</v>
      </c>
      <c r="N84" s="36">
        <v>50000</v>
      </c>
      <c r="O84" s="36">
        <v>50000</v>
      </c>
      <c r="P84" s="36">
        <v>0</v>
      </c>
      <c r="Q84" s="36">
        <v>0</v>
      </c>
      <c r="R84" s="36">
        <v>0</v>
      </c>
    </row>
    <row r="85" spans="1:18" ht="15.75">
      <c r="A85" s="18"/>
      <c r="B85" s="18"/>
      <c r="C85" s="19"/>
      <c r="D85" s="19"/>
      <c r="E85" s="19"/>
      <c r="F85" s="19"/>
      <c r="G85" s="19"/>
      <c r="H85" s="19"/>
      <c r="I85" s="19"/>
      <c r="J85" s="19"/>
      <c r="K85" s="18"/>
      <c r="L85" s="20"/>
      <c r="M85" s="36"/>
      <c r="N85" s="36"/>
      <c r="O85" s="43"/>
      <c r="P85" s="46"/>
      <c r="Q85" s="46"/>
      <c r="R85" s="46"/>
    </row>
    <row r="86" spans="1:18" ht="78.75">
      <c r="A86" s="15" t="s">
        <v>110</v>
      </c>
      <c r="B86" s="15" t="s">
        <v>111</v>
      </c>
      <c r="C86" s="16"/>
      <c r="D86" s="16" t="s">
        <v>16</v>
      </c>
      <c r="E86" s="16" t="s">
        <v>52</v>
      </c>
      <c r="F86" s="16" t="s">
        <v>39</v>
      </c>
      <c r="G86" s="16" t="s">
        <v>63</v>
      </c>
      <c r="H86" s="16" t="s">
        <v>98</v>
      </c>
      <c r="I86" s="16" t="s">
        <v>40</v>
      </c>
      <c r="J86" s="16" t="s">
        <v>63</v>
      </c>
      <c r="K86" s="15"/>
      <c r="L86" s="15"/>
      <c r="M86" s="34">
        <f aca="true" t="shared" si="11" ref="M86:R86">SUM(M87:M87)</f>
        <v>0</v>
      </c>
      <c r="N86" s="34">
        <f t="shared" si="11"/>
        <v>0</v>
      </c>
      <c r="O86" s="34">
        <f t="shared" si="11"/>
        <v>0</v>
      </c>
      <c r="P86" s="34">
        <f t="shared" si="11"/>
        <v>0</v>
      </c>
      <c r="Q86" s="34">
        <f t="shared" si="11"/>
        <v>0</v>
      </c>
      <c r="R86" s="34">
        <f t="shared" si="11"/>
        <v>0</v>
      </c>
    </row>
    <row r="87" spans="1:18" ht="15.75">
      <c r="A87" s="18"/>
      <c r="B87" s="18"/>
      <c r="C87" s="19"/>
      <c r="D87" s="19"/>
      <c r="E87" s="19"/>
      <c r="F87" s="19"/>
      <c r="G87" s="19"/>
      <c r="H87" s="19"/>
      <c r="I87" s="19"/>
      <c r="J87" s="19"/>
      <c r="K87" s="18"/>
      <c r="L87" s="20"/>
      <c r="M87" s="36"/>
      <c r="N87" s="36"/>
      <c r="O87" s="36"/>
      <c r="P87" s="46"/>
      <c r="Q87" s="46"/>
      <c r="R87" s="46"/>
    </row>
    <row r="88" spans="1:18" s="7" customFormat="1" ht="155.25" customHeight="1">
      <c r="A88" s="27" t="s">
        <v>115</v>
      </c>
      <c r="B88" s="15" t="s">
        <v>116</v>
      </c>
      <c r="C88" s="16"/>
      <c r="D88" s="16" t="s">
        <v>16</v>
      </c>
      <c r="E88" s="16" t="s">
        <v>32</v>
      </c>
      <c r="F88" s="16" t="s">
        <v>98</v>
      </c>
      <c r="G88" s="16" t="s">
        <v>63</v>
      </c>
      <c r="H88" s="16" t="s">
        <v>98</v>
      </c>
      <c r="I88" s="16" t="s">
        <v>40</v>
      </c>
      <c r="J88" s="16" t="s">
        <v>63</v>
      </c>
      <c r="K88" s="15"/>
      <c r="L88" s="15"/>
      <c r="M88" s="34">
        <f>SUM(M89:M89)</f>
        <v>0</v>
      </c>
      <c r="N88" s="34">
        <f>SUM(N89:N89)</f>
        <v>0</v>
      </c>
      <c r="O88" s="34">
        <f>SUM(O89:O89)</f>
        <v>0</v>
      </c>
      <c r="P88" s="34">
        <f>SUM(P89:P89)</f>
        <v>0</v>
      </c>
      <c r="Q88" s="34">
        <f>SUM(Q89:Q89)</f>
        <v>0</v>
      </c>
      <c r="R88" s="34">
        <f>SUM(R89:R89)</f>
        <v>0</v>
      </c>
    </row>
    <row r="89" spans="1:18" s="6" customFormat="1" ht="57" customHeight="1">
      <c r="A89" s="28"/>
      <c r="B89" s="28"/>
      <c r="C89" s="19"/>
      <c r="D89" s="19"/>
      <c r="E89" s="19"/>
      <c r="F89" s="19"/>
      <c r="G89" s="19"/>
      <c r="H89" s="19"/>
      <c r="I89" s="19"/>
      <c r="J89" s="19"/>
      <c r="K89" s="18"/>
      <c r="L89" s="20"/>
      <c r="M89" s="36"/>
      <c r="N89" s="36"/>
      <c r="O89" s="36"/>
      <c r="P89" s="36"/>
      <c r="Q89" s="36"/>
      <c r="R89" s="36"/>
    </row>
    <row r="90" spans="1:18" s="7" customFormat="1" ht="123" customHeight="1">
      <c r="A90" s="27" t="s">
        <v>115</v>
      </c>
      <c r="B90" s="27" t="s">
        <v>120</v>
      </c>
      <c r="C90" s="29"/>
      <c r="D90" s="30" t="s">
        <v>16</v>
      </c>
      <c r="E90" s="30" t="s">
        <v>33</v>
      </c>
      <c r="F90" s="30" t="s">
        <v>98</v>
      </c>
      <c r="G90" s="30" t="s">
        <v>63</v>
      </c>
      <c r="H90" s="30" t="s">
        <v>98</v>
      </c>
      <c r="I90" s="30" t="s">
        <v>40</v>
      </c>
      <c r="J90" s="30" t="s">
        <v>63</v>
      </c>
      <c r="K90" s="31"/>
      <c r="L90" s="32"/>
      <c r="M90" s="47">
        <f>SUM(M91:M91)</f>
        <v>0</v>
      </c>
      <c r="N90" s="47">
        <f>SUM(N91:N91)</f>
        <v>-180210.67</v>
      </c>
      <c r="O90" s="47">
        <f>SUM(O91:O91)</f>
        <v>0</v>
      </c>
      <c r="P90" s="47">
        <f>SUM(P91:P91)</f>
        <v>0</v>
      </c>
      <c r="Q90" s="47">
        <f>SUM(Q91:Q91)</f>
        <v>0</v>
      </c>
      <c r="R90" s="47">
        <f>SUM(R91:R91)</f>
        <v>0</v>
      </c>
    </row>
    <row r="91" spans="1:18" s="6" customFormat="1" ht="72" customHeight="1">
      <c r="A91" s="28"/>
      <c r="B91" s="28"/>
      <c r="C91" s="19" t="s">
        <v>169</v>
      </c>
      <c r="D91" s="19" t="s">
        <v>16</v>
      </c>
      <c r="E91" s="19" t="s">
        <v>33</v>
      </c>
      <c r="F91" s="19" t="s">
        <v>117</v>
      </c>
      <c r="G91" s="19" t="s">
        <v>45</v>
      </c>
      <c r="H91" s="19" t="s">
        <v>60</v>
      </c>
      <c r="I91" s="19" t="s">
        <v>40</v>
      </c>
      <c r="J91" s="19" t="s">
        <v>101</v>
      </c>
      <c r="K91" s="18" t="s">
        <v>192</v>
      </c>
      <c r="L91" s="20" t="s">
        <v>193</v>
      </c>
      <c r="M91" s="36">
        <v>0</v>
      </c>
      <c r="N91" s="36">
        <v>-180210.67</v>
      </c>
      <c r="O91" s="36">
        <v>0</v>
      </c>
      <c r="P91" s="36">
        <v>0</v>
      </c>
      <c r="Q91" s="36">
        <v>0</v>
      </c>
      <c r="R91" s="36">
        <v>0</v>
      </c>
    </row>
    <row r="92" spans="1:18" s="12" customFormat="1" ht="53.25" customHeight="1">
      <c r="A92" s="9"/>
      <c r="B92" s="13" t="s">
        <v>122</v>
      </c>
      <c r="C92" s="10"/>
      <c r="D92" s="10"/>
      <c r="E92" s="10"/>
      <c r="F92" s="10"/>
      <c r="G92" s="10"/>
      <c r="H92" s="10"/>
      <c r="I92" s="10"/>
      <c r="J92" s="10"/>
      <c r="K92" s="9"/>
      <c r="L92" s="11"/>
      <c r="M92" s="33">
        <f aca="true" t="shared" si="12" ref="M92:R92">M8+M55</f>
        <v>139078469.19</v>
      </c>
      <c r="N92" s="33">
        <f t="shared" si="12"/>
        <v>120233383.82000002</v>
      </c>
      <c r="O92" s="33">
        <f t="shared" si="12"/>
        <v>142410469.19</v>
      </c>
      <c r="P92" s="33">
        <f t="shared" si="12"/>
        <v>136510710.15</v>
      </c>
      <c r="Q92" s="33">
        <f t="shared" si="12"/>
        <v>127000237.75999999</v>
      </c>
      <c r="R92" s="33">
        <f t="shared" si="12"/>
        <v>129673388.85</v>
      </c>
    </row>
    <row r="94" ht="15.75">
      <c r="K94" s="49"/>
    </row>
  </sheetData>
  <sheetProtection/>
  <autoFilter ref="A7:R92"/>
  <mergeCells count="15">
    <mergeCell ref="D5:H5"/>
    <mergeCell ref="I5:J5"/>
    <mergeCell ref="A2:R2"/>
    <mergeCell ref="A3:R3"/>
    <mergeCell ref="A4:A6"/>
    <mergeCell ref="B4:B6"/>
    <mergeCell ref="C4:J4"/>
    <mergeCell ref="K4:K6"/>
    <mergeCell ref="L4:L6"/>
    <mergeCell ref="M4:M6"/>
    <mergeCell ref="A1:R1"/>
    <mergeCell ref="N4:N6"/>
    <mergeCell ref="O4:O6"/>
    <mergeCell ref="P4:R5"/>
    <mergeCell ref="C5:C6"/>
  </mergeCells>
  <printOptions/>
  <pageMargins left="0.7086614173228347" right="0" top="0.43" bottom="0.31" header="0.2" footer="0.31496062992125984"/>
  <pageSetup fitToHeight="0" fitToWidth="1" horizontalDpi="600" verticalDpi="600" orientation="landscape" paperSize="8" scale="31" r:id="rId1"/>
  <headerFooter>
    <oddHeader>&amp;C&amp;P</oddHeader>
  </headerFooter>
  <rowBreaks count="2" manualBreakCount="2">
    <brk id="35" max="17" man="1"/>
    <brk id="6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user</cp:lastModifiedBy>
  <cp:lastPrinted>2017-11-16T10:33:23Z</cp:lastPrinted>
  <dcterms:created xsi:type="dcterms:W3CDTF">2016-10-27T13:58:29Z</dcterms:created>
  <dcterms:modified xsi:type="dcterms:W3CDTF">2017-11-16T10:33:27Z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