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120" windowHeight="762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<sst xmlns="http://schemas.openxmlformats.org/spreadsheetml/2006/main" count="102" uniqueCount="95">
  <si>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</si>
  <si>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</si>
  <si>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</si>
  <si>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</si>
  <si>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</si>
  <si>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</si>
  <si>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</si>
  <si>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</si>
  <si>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</si>
  <si>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</si>
  <si>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</si>
  <si>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</si>
  <si>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</si>
  <si>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</si>
  <si>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</si>
  <si>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</si>
  <si>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</si>
  <si>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</si>
  <si>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</si>
  <si>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</si>
  <si>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</si>
  <si>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</si>
  <si>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</si>
  <si>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</si>
  <si>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</si>
  <si>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</si>
  <si>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</si>
  <si>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</si>
  <si>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</si>
  <si>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</si>
  <si>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</si>
  <si>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</si>
  <si>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</si>
  <si>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</si>
  <si>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</si>
  <si>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</si>
  <si>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</si>
  <si>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</si>
  <si>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</si>
  <si>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</si>
  <si>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</si>
  <si>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</si>
  <si>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</si>
  <si>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</si>
  <si>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</si>
  <si>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</si>
  <si>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</si>
  <si>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</si>
  <si>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</si>
  <si>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</si>
  <si>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</si>
  <si>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исп. Юренкова Г. М.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</si>
  <si>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</si>
  <si>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</si>
  <si>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</si>
  <si>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</si>
  <si>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</si>
  <si>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</si>
  <si>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</si>
  <si>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</si>
  <si>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</si>
  <si>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</si>
  <si>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</si>
  <si>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</si>
  <si>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</si>
  <si>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</si>
  <si>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</si>
  <si>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</si>
  <si>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</si>
  <si>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</si>
  <si>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</si>
  <si>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</si>
  <si>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</si>
  <si>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</si>
  <si>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</si>
  <si>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</si>
  <si>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</si>
  <si>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</si>
  <si>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</si>
  <si>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</si>
  <si>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</si>
  <si>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</si>
  <si>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</si>
  <si>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</si>
  <si>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</si>
  <si>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>Исполняющий обязанности начальника финансового отдела</t>
  </si>
  <si>
    <t>Начальное профессиональное образование</t>
  </si>
  <si>
    <t xml:space="preserve"> </t>
  </si>
  <si>
    <t>Уточненный план на  2017 год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</si>
  <si>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</si>
  <si>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</si>
  <si>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по состоянию на 1 сентября 2017 года</t>
  </si>
  <si>
    <t>Факт на 01.09.2017 года</t>
  </si>
  <si>
    <t>Факт на 01.09.2016 года</t>
  </si>
  <si>
    <t>Т. М. Яшина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</si>
</sst>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4">
      <selection activeCell="K105" sqref="K105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3" t="s">
        <v>14</v>
      </c>
      <c r="D1" s="53"/>
      <c r="E1" s="53"/>
      <c r="F1" s="53"/>
      <c r="G1" s="53"/>
      <c r="H1" s="53"/>
    </row>
    <row r="2" spans="1:8" s="1" customFormat="1" ht="1.5" customHeight="1">
      <c r="A2" s="4"/>
      <c r="B2" s="5"/>
      <c r="C2" s="54" t="s">
        <v>57</v>
      </c>
      <c r="D2" s="54"/>
      <c r="E2" s="54"/>
      <c r="F2" s="54"/>
      <c r="G2" s="54"/>
      <c r="H2" s="54"/>
    </row>
    <row r="3" spans="1:8" s="1" customFormat="1" ht="24" customHeight="1">
      <c r="A3" s="4"/>
      <c r="B3" s="4"/>
      <c r="C3" s="54"/>
      <c r="D3" s="54"/>
      <c r="E3" s="54"/>
      <c r="F3" s="54"/>
      <c r="G3" s="54"/>
      <c r="H3" s="54"/>
    </row>
    <row r="4" spans="1:8" s="1" customFormat="1" ht="18" customHeight="1">
      <c r="A4" s="4"/>
      <c r="B4" s="4"/>
      <c r="C4" s="54" t="s">
        <v>91</v>
      </c>
      <c r="D4" s="55"/>
      <c r="E4" s="55"/>
      <c r="F4" s="55"/>
      <c r="G4" s="55"/>
      <c r="H4" s="55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88</v>
      </c>
      <c r="E6" s="7" t="s">
        <v>92</v>
      </c>
      <c r="F6" s="7" t="s">
        <v>93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5" t="s">
        <v>35</v>
      </c>
      <c r="D9" s="31">
        <f>D10</f>
        <v>30218</v>
      </c>
      <c r="E9" s="31">
        <f>E10</f>
        <v>16662</v>
      </c>
      <c r="F9" s="31">
        <f>F10</f>
        <v>19637</v>
      </c>
      <c r="G9" s="35">
        <f aca="true" t="shared" si="0" ref="G9:G18">E9/D9*100</f>
        <v>55.139320934542326</v>
      </c>
      <c r="H9" s="35">
        <f>E9/F9*100</f>
        <v>84.85002800835159</v>
      </c>
    </row>
    <row r="10" spans="3:8" ht="13.5" customHeight="1">
      <c r="C10" s="44" t="s">
        <v>0</v>
      </c>
      <c r="D10" s="32">
        <v>30218</v>
      </c>
      <c r="E10" s="32">
        <v>16662</v>
      </c>
      <c r="F10" s="32">
        <v>19637</v>
      </c>
      <c r="G10" s="34">
        <f t="shared" si="0"/>
        <v>55.139320934542326</v>
      </c>
      <c r="H10" s="34">
        <f aca="true" t="shared" si="1" ref="H10:H75">E10/F10*100</f>
        <v>84.85002800835159</v>
      </c>
    </row>
    <row r="11" spans="3:8" ht="50.25" customHeight="1">
      <c r="C11" s="48" t="s">
        <v>77</v>
      </c>
      <c r="D11" s="33">
        <f>D12</f>
        <v>4485</v>
      </c>
      <c r="E11" s="33">
        <f>E12</f>
        <v>3518</v>
      </c>
      <c r="F11" s="31">
        <f>F12</f>
        <v>3985</v>
      </c>
      <c r="G11" s="35">
        <f t="shared" si="0"/>
        <v>78.43924191750278</v>
      </c>
      <c r="H11" s="35">
        <f t="shared" si="1"/>
        <v>88.28105395232122</v>
      </c>
    </row>
    <row r="12" spans="3:8" ht="23.25" customHeight="1">
      <c r="C12" s="24" t="s">
        <v>78</v>
      </c>
      <c r="D12" s="32">
        <v>4485</v>
      </c>
      <c r="E12" s="32">
        <v>3518</v>
      </c>
      <c r="F12" s="32">
        <v>3985</v>
      </c>
      <c r="G12" s="34">
        <f t="shared" si="0"/>
        <v>78.43924191750278</v>
      </c>
      <c r="H12" s="34">
        <f t="shared" si="1"/>
        <v>88.28105395232122</v>
      </c>
    </row>
    <row r="13" spans="3:8" ht="13.5" customHeight="1">
      <c r="C13" s="46" t="s">
        <v>16</v>
      </c>
      <c r="D13" s="47">
        <f>D14+D15</f>
        <v>2654</v>
      </c>
      <c r="E13" s="47">
        <f>E14+E15</f>
        <v>2404</v>
      </c>
      <c r="F13" s="47">
        <f>F14+F15</f>
        <v>1583</v>
      </c>
      <c r="G13" s="35">
        <f t="shared" si="0"/>
        <v>90.5802562170309</v>
      </c>
      <c r="H13" s="35">
        <f t="shared" si="1"/>
        <v>151.8635502210992</v>
      </c>
    </row>
    <row r="14" spans="3:8" ht="24.75" customHeight="1">
      <c r="C14" s="24" t="s">
        <v>12</v>
      </c>
      <c r="D14" s="32">
        <v>1829</v>
      </c>
      <c r="E14" s="32">
        <v>1381</v>
      </c>
      <c r="F14" s="32">
        <v>1308</v>
      </c>
      <c r="G14" s="34">
        <f t="shared" si="0"/>
        <v>75.50574084199016</v>
      </c>
      <c r="H14" s="34">
        <f t="shared" si="1"/>
        <v>105.5810397553517</v>
      </c>
    </row>
    <row r="15" spans="3:8" ht="14.25" customHeight="1">
      <c r="C15" s="15" t="s">
        <v>41</v>
      </c>
      <c r="D15" s="32">
        <v>825</v>
      </c>
      <c r="E15" s="32">
        <v>1023</v>
      </c>
      <c r="F15" s="32">
        <v>275</v>
      </c>
      <c r="G15" s="34">
        <f t="shared" si="0"/>
        <v>124</v>
      </c>
      <c r="H15" s="34">
        <f t="shared" si="1"/>
        <v>372</v>
      </c>
    </row>
    <row r="16" spans="3:9" ht="13.5" customHeight="1">
      <c r="C16" s="12" t="s">
        <v>79</v>
      </c>
      <c r="D16" s="47">
        <v>9746</v>
      </c>
      <c r="E16" s="47">
        <f>E17+E18</f>
        <v>7502</v>
      </c>
      <c r="F16" s="50">
        <f>F17+F18</f>
        <v>4992</v>
      </c>
      <c r="G16" s="35">
        <f t="shared" si="0"/>
        <v>76.97516930022573</v>
      </c>
      <c r="H16" s="35">
        <f t="shared" si="1"/>
        <v>150.28044871794873</v>
      </c>
      <c r="I16" s="49"/>
    </row>
    <row r="17" spans="3:30" ht="13.5" customHeight="1">
      <c r="C17" s="22" t="s">
        <v>1</v>
      </c>
      <c r="D17" s="32">
        <v>699</v>
      </c>
      <c r="E17" s="32">
        <v>29</v>
      </c>
      <c r="F17" s="32">
        <v>53</v>
      </c>
      <c r="G17" s="34">
        <f t="shared" si="0"/>
        <v>4.148783977110158</v>
      </c>
      <c r="H17" s="34">
        <f t="shared" si="1"/>
        <v>54.71698113207547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9048</v>
      </c>
      <c r="E18" s="32">
        <v>7473</v>
      </c>
      <c r="F18" s="32">
        <v>4939</v>
      </c>
      <c r="G18" s="34">
        <f t="shared" si="0"/>
        <v>82.59283819628646</v>
      </c>
      <c r="H18" s="34">
        <f t="shared" si="1"/>
        <v>151.3059323749747</v>
      </c>
    </row>
    <row r="19" spans="3:9" ht="14.25" customHeight="1">
      <c r="C19" s="13" t="s">
        <v>17</v>
      </c>
      <c r="D19" s="33">
        <v>262</v>
      </c>
      <c r="E19" s="33">
        <v>176</v>
      </c>
      <c r="F19" s="33">
        <v>170</v>
      </c>
      <c r="G19" s="35">
        <f>E19/D19*100</f>
        <v>67.17557251908397</v>
      </c>
      <c r="H19" s="35">
        <f t="shared" si="1"/>
        <v>103.5294117647059</v>
      </c>
      <c r="I19" s="52"/>
    </row>
    <row r="20" spans="3:8" ht="51.75" customHeight="1">
      <c r="C20" s="13" t="s">
        <v>18</v>
      </c>
      <c r="D20" s="35">
        <f>D22+D23+D24</f>
        <v>4554</v>
      </c>
      <c r="E20" s="35">
        <f>E22+E23+E24</f>
        <v>1953</v>
      </c>
      <c r="F20" s="35">
        <f>F22+F23+F24</f>
        <v>2288</v>
      </c>
      <c r="G20" s="35">
        <f>E20/D20*100</f>
        <v>42.88537549407115</v>
      </c>
      <c r="H20" s="35">
        <f t="shared" si="1"/>
        <v>85.3583916083916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3"/>
    </row>
    <row r="22" spans="3:10" ht="80.25" customHeight="1">
      <c r="C22" s="42" t="s">
        <v>76</v>
      </c>
      <c r="D22" s="32">
        <v>1</v>
      </c>
      <c r="E22" s="32">
        <v>0</v>
      </c>
      <c r="F22" s="34">
        <v>0</v>
      </c>
      <c r="G22" s="34">
        <f>E22/D22*100</f>
        <v>0</v>
      </c>
      <c r="H22" s="34">
        <v>0</v>
      </c>
      <c r="I22" s="43"/>
      <c r="J22" s="19"/>
    </row>
    <row r="23" spans="3:10" ht="35.25" customHeight="1">
      <c r="C23" s="15" t="s">
        <v>90</v>
      </c>
      <c r="D23" s="32">
        <v>4549</v>
      </c>
      <c r="E23" s="32">
        <v>1925</v>
      </c>
      <c r="F23" s="34">
        <v>2284</v>
      </c>
      <c r="G23" s="34">
        <f>E23/D23*100</f>
        <v>42.31699274565839</v>
      </c>
      <c r="H23" s="34">
        <f t="shared" si="1"/>
        <v>84.28196147110333</v>
      </c>
      <c r="I23" s="43"/>
      <c r="J23" s="19"/>
    </row>
    <row r="24" spans="3:9" ht="24.75" customHeight="1">
      <c r="C24" s="15" t="s">
        <v>83</v>
      </c>
      <c r="D24" s="32">
        <v>4</v>
      </c>
      <c r="E24" s="32">
        <v>28</v>
      </c>
      <c r="F24" s="32">
        <v>4</v>
      </c>
      <c r="G24" s="34">
        <f aca="true" t="shared" si="2" ref="G24:G29">E24/D24*100</f>
        <v>700</v>
      </c>
      <c r="H24" s="34">
        <f>F24/E24*100</f>
        <v>14.285714285714285</v>
      </c>
      <c r="I24" s="43"/>
    </row>
    <row r="25" spans="3:11" ht="26.25" customHeight="1">
      <c r="C25" s="13" t="s">
        <v>19</v>
      </c>
      <c r="D25" s="33">
        <f>D26</f>
        <v>114</v>
      </c>
      <c r="E25" s="33">
        <f>E26</f>
        <v>49</v>
      </c>
      <c r="F25" s="33">
        <f>F26</f>
        <v>78</v>
      </c>
      <c r="G25" s="35">
        <f t="shared" si="2"/>
        <v>42.98245614035088</v>
      </c>
      <c r="H25" s="35">
        <f t="shared" si="1"/>
        <v>62.82051282051282</v>
      </c>
      <c r="K25" s="30"/>
    </row>
    <row r="26" spans="3:9" ht="25.5" customHeight="1">
      <c r="C26" s="15" t="s">
        <v>20</v>
      </c>
      <c r="D26" s="32">
        <v>114</v>
      </c>
      <c r="E26" s="32">
        <v>49</v>
      </c>
      <c r="F26" s="32">
        <v>78</v>
      </c>
      <c r="G26" s="34">
        <f t="shared" si="2"/>
        <v>42.98245614035088</v>
      </c>
      <c r="H26" s="34">
        <f t="shared" si="1"/>
        <v>62.82051282051282</v>
      </c>
      <c r="I26" s="43"/>
    </row>
    <row r="27" spans="3:8" ht="39" customHeight="1">
      <c r="C27" s="13" t="s">
        <v>80</v>
      </c>
      <c r="D27" s="33">
        <v>361</v>
      </c>
      <c r="E27" s="33">
        <v>259</v>
      </c>
      <c r="F27" s="33">
        <v>293</v>
      </c>
      <c r="G27" s="35">
        <f t="shared" si="2"/>
        <v>71.74515235457064</v>
      </c>
      <c r="H27" s="35">
        <f t="shared" si="1"/>
        <v>88.39590443686008</v>
      </c>
    </row>
    <row r="28" spans="3:8" ht="39" customHeight="1">
      <c r="C28" s="13" t="s">
        <v>21</v>
      </c>
      <c r="D28" s="33">
        <f>D29+D30</f>
        <v>11176</v>
      </c>
      <c r="E28" s="33">
        <f>E29+E30</f>
        <v>11304</v>
      </c>
      <c r="F28" s="33">
        <f>F29+F30+I29</f>
        <v>2183</v>
      </c>
      <c r="G28" s="35">
        <f t="shared" si="2"/>
        <v>101.14531138153184</v>
      </c>
      <c r="H28" s="35">
        <f t="shared" si="1"/>
        <v>517.8195144296839</v>
      </c>
    </row>
    <row r="29" spans="3:8" ht="39" customHeight="1">
      <c r="C29" s="15" t="s">
        <v>89</v>
      </c>
      <c r="D29" s="32">
        <v>10176</v>
      </c>
      <c r="E29" s="32">
        <v>10216</v>
      </c>
      <c r="F29" s="32">
        <v>2175</v>
      </c>
      <c r="G29" s="35">
        <f t="shared" si="2"/>
        <v>100.3930817610063</v>
      </c>
      <c r="H29" s="35">
        <f t="shared" si="1"/>
        <v>469.7011494252873</v>
      </c>
    </row>
    <row r="30" spans="3:8" ht="39" customHeight="1">
      <c r="C30" s="15" t="s">
        <v>81</v>
      </c>
      <c r="D30" s="32">
        <v>1000</v>
      </c>
      <c r="E30" s="32">
        <v>1088</v>
      </c>
      <c r="F30" s="32">
        <v>8</v>
      </c>
      <c r="G30" s="35">
        <v>0</v>
      </c>
      <c r="H30" s="35">
        <f t="shared" si="1"/>
        <v>13600</v>
      </c>
    </row>
    <row r="31" spans="3:8" ht="26.25" customHeight="1">
      <c r="C31" s="13" t="s">
        <v>82</v>
      </c>
      <c r="D31" s="33">
        <v>877</v>
      </c>
      <c r="E31" s="33">
        <v>956</v>
      </c>
      <c r="F31" s="33">
        <v>162</v>
      </c>
      <c r="G31" s="35">
        <f>E31/D31*100</f>
        <v>109.00798175598632</v>
      </c>
      <c r="H31" s="35">
        <f t="shared" si="1"/>
        <v>590.1234567901234</v>
      </c>
    </row>
    <row r="32" spans="3:8" ht="12.75" customHeight="1">
      <c r="C32" s="13" t="s">
        <v>22</v>
      </c>
      <c r="D32" s="33">
        <v>0</v>
      </c>
      <c r="E32" s="33">
        <v>0</v>
      </c>
      <c r="F32" s="31">
        <v>0</v>
      </c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D9+D11+D13+D16+D19+D20+D25+D27+D31+D32+D28</f>
        <v>64447</v>
      </c>
      <c r="E33" s="31">
        <f>E9+E11+E13+E16+E19+E20+E25+E27+E31+E32+E28</f>
        <v>44783</v>
      </c>
      <c r="F33" s="31">
        <f>F9+F11+F13+F16+F19+F20+F25+F27+F31+F32+F28</f>
        <v>35371</v>
      </c>
      <c r="G33" s="35">
        <f>E33/D33*100</f>
        <v>69.48810650612131</v>
      </c>
      <c r="H33" s="35">
        <f t="shared" si="1"/>
        <v>126.60936925730117</v>
      </c>
      <c r="J33" t="s">
        <v>55</v>
      </c>
    </row>
    <row r="34" spans="3:9" ht="12" customHeight="1">
      <c r="C34" s="15" t="s">
        <v>69</v>
      </c>
      <c r="D34" s="32">
        <v>17192</v>
      </c>
      <c r="E34" s="32">
        <v>11539</v>
      </c>
      <c r="F34" s="32">
        <v>4254</v>
      </c>
      <c r="G34" s="34">
        <f>E34/D34*100</f>
        <v>67.11842717543043</v>
      </c>
      <c r="H34" s="34">
        <f t="shared" si="1"/>
        <v>271.2505876821815</v>
      </c>
      <c r="I34" s="43"/>
    </row>
    <row r="35" spans="3:9" ht="17.25" customHeight="1">
      <c r="C35" s="15" t="s">
        <v>5</v>
      </c>
      <c r="D35" s="32">
        <v>64547</v>
      </c>
      <c r="E35" s="32">
        <v>45494</v>
      </c>
      <c r="F35" s="32">
        <v>45119</v>
      </c>
      <c r="G35" s="34">
        <f>E35/D35*100</f>
        <v>70.48197437526143</v>
      </c>
      <c r="H35" s="34">
        <f t="shared" si="1"/>
        <v>100.8311354418316</v>
      </c>
      <c r="I35" s="43"/>
    </row>
    <row r="36" spans="3:9" ht="13.5" customHeight="1">
      <c r="C36" s="15" t="s">
        <v>6</v>
      </c>
      <c r="D36" s="32">
        <v>12553</v>
      </c>
      <c r="E36" s="32">
        <v>6250</v>
      </c>
      <c r="F36" s="32">
        <v>7962</v>
      </c>
      <c r="G36" s="34">
        <f>E36/D36*100</f>
        <v>49.78889508484028</v>
      </c>
      <c r="H36" s="34">
        <f t="shared" si="1"/>
        <v>78.49786485807586</v>
      </c>
      <c r="I36" s="43"/>
    </row>
    <row r="37" spans="3:9" ht="14.25" customHeight="1">
      <c r="C37" s="15" t="s">
        <v>54</v>
      </c>
      <c r="D37" s="32">
        <v>50</v>
      </c>
      <c r="E37" s="32">
        <v>50</v>
      </c>
      <c r="F37" s="32">
        <v>267</v>
      </c>
      <c r="G37" s="34">
        <f>E37/D37*100</f>
        <v>100</v>
      </c>
      <c r="H37" s="34">
        <f t="shared" si="1"/>
        <v>18.726591760299627</v>
      </c>
      <c r="I37" s="43"/>
    </row>
    <row r="38" spans="3:10" ht="36.75" customHeight="1">
      <c r="C38" s="15" t="s">
        <v>64</v>
      </c>
      <c r="D38" s="32">
        <v>0</v>
      </c>
      <c r="E38" s="32">
        <v>-180</v>
      </c>
      <c r="F38" s="37"/>
      <c r="G38" s="34">
        <v>0</v>
      </c>
      <c r="H38" s="34">
        <v>0</v>
      </c>
      <c r="I38" s="43"/>
      <c r="J38" t="s">
        <v>87</v>
      </c>
    </row>
    <row r="39" spans="3:8" ht="15" customHeight="1">
      <c r="C39" s="14" t="s">
        <v>7</v>
      </c>
      <c r="D39" s="31">
        <f>D33+D34+D35+D36+D37+D38</f>
        <v>158789</v>
      </c>
      <c r="E39" s="31">
        <f>E33+E34+E35+E36+E37+E38</f>
        <v>107936</v>
      </c>
      <c r="F39" s="31">
        <f>F33+F34+F35+F36+F37+F38</f>
        <v>92973</v>
      </c>
      <c r="G39" s="35">
        <f>E39/D39*100</f>
        <v>67.97448185957465</v>
      </c>
      <c r="H39" s="35">
        <f t="shared" si="1"/>
        <v>116.09391974013961</v>
      </c>
    </row>
    <row r="40" spans="3:8" ht="27" customHeight="1" hidden="1">
      <c r="C40" s="14"/>
      <c r="D40" s="31"/>
      <c r="E40" s="31"/>
      <c r="F40" s="34"/>
      <c r="G40" s="35" t="e">
        <f>E40/D40*100</f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34"/>
      <c r="F41" s="33"/>
      <c r="G41" s="35"/>
      <c r="H41" s="35"/>
    </row>
    <row r="42" spans="3:8" ht="15.75">
      <c r="C42" s="13" t="s">
        <v>24</v>
      </c>
      <c r="D42" s="33">
        <f>D44+D45+D46+D47+D48+D49+D50+D51</f>
        <v>23962</v>
      </c>
      <c r="E42" s="33">
        <f>E44+E45+E46+E47+E48+E49+E50+E51</f>
        <v>15742</v>
      </c>
      <c r="F42" s="33">
        <f>F44+F45+F46+F47+F48+F49+F50+F51</f>
        <v>13849</v>
      </c>
      <c r="G42" s="35">
        <f>E42/D42*100</f>
        <v>65.69568483432101</v>
      </c>
      <c r="H42" s="35">
        <f t="shared" si="1"/>
        <v>113.66885695718103</v>
      </c>
    </row>
    <row r="43" spans="3:8" ht="11.25" customHeight="1">
      <c r="C43" s="15" t="s">
        <v>3</v>
      </c>
      <c r="D43" s="33"/>
      <c r="E43" s="33"/>
      <c r="F43" s="32"/>
      <c r="G43" s="35"/>
      <c r="H43" s="35"/>
    </row>
    <row r="44" spans="3:8" ht="37.5" customHeight="1">
      <c r="C44" s="15" t="s">
        <v>45</v>
      </c>
      <c r="D44" s="32">
        <v>1774</v>
      </c>
      <c r="E44" s="32">
        <v>1109</v>
      </c>
      <c r="F44" s="32">
        <v>1176</v>
      </c>
      <c r="G44" s="34">
        <f>E44/D44*100</f>
        <v>62.5140924464487</v>
      </c>
      <c r="H44" s="34">
        <f t="shared" si="1"/>
        <v>94.30272108843538</v>
      </c>
    </row>
    <row r="45" spans="3:8" ht="50.25" customHeight="1">
      <c r="C45" s="15" t="s">
        <v>70</v>
      </c>
      <c r="D45" s="32">
        <v>315</v>
      </c>
      <c r="E45" s="32">
        <v>233</v>
      </c>
      <c r="F45" s="32">
        <v>205</v>
      </c>
      <c r="G45" s="34">
        <f>E45/D45*100</f>
        <v>73.96825396825398</v>
      </c>
      <c r="H45" s="34">
        <f t="shared" si="1"/>
        <v>113.65853658536584</v>
      </c>
    </row>
    <row r="46" spans="3:8" ht="37.5" customHeight="1">
      <c r="C46" s="15" t="s">
        <v>46</v>
      </c>
      <c r="D46" s="32">
        <v>16421</v>
      </c>
      <c r="E46" s="32">
        <v>11078</v>
      </c>
      <c r="F46" s="32">
        <v>8909</v>
      </c>
      <c r="G46" s="34">
        <f>E46/D46*100</f>
        <v>67.46239571280677</v>
      </c>
      <c r="H46" s="34">
        <f t="shared" si="1"/>
        <v>124.34616679762038</v>
      </c>
    </row>
    <row r="47" spans="3:8" ht="12.75" customHeight="1">
      <c r="C47" s="25" t="s">
        <v>67</v>
      </c>
      <c r="D47" s="37"/>
      <c r="E47" s="37"/>
      <c r="F47" s="37"/>
      <c r="G47" s="34"/>
      <c r="H47" s="34"/>
    </row>
    <row r="48" spans="3:8" ht="25.5">
      <c r="C48" s="25" t="s">
        <v>59</v>
      </c>
      <c r="D48" s="34"/>
      <c r="E48" s="34"/>
      <c r="F48" s="34">
        <v>10</v>
      </c>
      <c r="G48" s="34"/>
      <c r="H48" s="34"/>
    </row>
    <row r="49" spans="3:8" ht="14.25" customHeight="1">
      <c r="C49" s="25" t="s">
        <v>25</v>
      </c>
      <c r="D49" s="34">
        <v>176</v>
      </c>
      <c r="E49" s="34">
        <v>0</v>
      </c>
      <c r="F49" s="34">
        <v>0</v>
      </c>
      <c r="G49" s="34">
        <v>0</v>
      </c>
      <c r="H49" s="34">
        <v>0</v>
      </c>
    </row>
    <row r="50" spans="3:8" ht="51">
      <c r="C50" s="15" t="s">
        <v>49</v>
      </c>
      <c r="D50" s="32">
        <v>3290</v>
      </c>
      <c r="E50" s="32">
        <v>2249</v>
      </c>
      <c r="F50" s="32">
        <v>2413</v>
      </c>
      <c r="G50" s="34">
        <f>E50/D50*100</f>
        <v>68.35866261398176</v>
      </c>
      <c r="H50" s="34">
        <f t="shared" si="1"/>
        <v>93.2034811438044</v>
      </c>
    </row>
    <row r="51" spans="3:8" ht="13.5" customHeight="1">
      <c r="C51" s="15" t="s">
        <v>53</v>
      </c>
      <c r="D51" s="32">
        <v>1986</v>
      </c>
      <c r="E51" s="32">
        <v>1073</v>
      </c>
      <c r="F51" s="32">
        <v>1136</v>
      </c>
      <c r="G51" s="34">
        <f>E51/D51*100</f>
        <v>54.0281973816717</v>
      </c>
      <c r="H51" s="34">
        <f t="shared" si="1"/>
        <v>94.45422535211267</v>
      </c>
    </row>
    <row r="52" spans="3:8" ht="12.75" customHeight="1">
      <c r="C52" s="13" t="s">
        <v>40</v>
      </c>
      <c r="D52" s="33">
        <v>444</v>
      </c>
      <c r="E52" s="33">
        <v>230</v>
      </c>
      <c r="F52" s="33">
        <v>222</v>
      </c>
      <c r="G52" s="35">
        <f>E52/D52*100</f>
        <v>51.80180180180181</v>
      </c>
      <c r="H52" s="35">
        <f t="shared" si="1"/>
        <v>103.60360360360362</v>
      </c>
    </row>
    <row r="53" spans="3:8" ht="25.5">
      <c r="C53" s="13" t="s">
        <v>26</v>
      </c>
      <c r="D53" s="33">
        <f>D55+D56+D57</f>
        <v>1195</v>
      </c>
      <c r="E53" s="33">
        <f>E55+E56+E57</f>
        <v>663</v>
      </c>
      <c r="F53" s="33">
        <f>F55+F56</f>
        <v>666</v>
      </c>
      <c r="G53" s="35">
        <f>E53/D53*100</f>
        <v>55.48117154811716</v>
      </c>
      <c r="H53" s="35">
        <f t="shared" si="1"/>
        <v>99.54954954954955</v>
      </c>
    </row>
    <row r="54" spans="3:8" ht="11.25" customHeight="1">
      <c r="C54" s="15" t="s">
        <v>3</v>
      </c>
      <c r="D54" s="33"/>
      <c r="E54" s="33"/>
      <c r="F54" s="32"/>
      <c r="G54" s="35"/>
      <c r="H54" s="35"/>
    </row>
    <row r="55" spans="3:8" ht="38.25" customHeight="1">
      <c r="C55" s="15" t="s">
        <v>50</v>
      </c>
      <c r="D55" s="32">
        <v>936</v>
      </c>
      <c r="E55" s="32">
        <v>650</v>
      </c>
      <c r="F55" s="32">
        <v>634</v>
      </c>
      <c r="G55" s="34">
        <f>E55/D55*100</f>
        <v>69.44444444444444</v>
      </c>
      <c r="H55" s="34">
        <f t="shared" si="1"/>
        <v>102.5236593059937</v>
      </c>
    </row>
    <row r="56" spans="3:8" ht="12" customHeight="1">
      <c r="C56" s="15" t="s">
        <v>58</v>
      </c>
      <c r="D56" s="32">
        <v>259</v>
      </c>
      <c r="E56" s="32">
        <v>13</v>
      </c>
      <c r="F56" s="32">
        <v>32</v>
      </c>
      <c r="G56" s="34">
        <f>E56/D56*100</f>
        <v>5.019305019305019</v>
      </c>
      <c r="H56" s="34">
        <f t="shared" si="1"/>
        <v>40.625</v>
      </c>
    </row>
    <row r="57" spans="3:8" ht="38.25">
      <c r="C57" s="15" t="s">
        <v>47</v>
      </c>
      <c r="D57" s="32">
        <v>0</v>
      </c>
      <c r="E57" s="32">
        <v>0</v>
      </c>
      <c r="F57" s="32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18104</v>
      </c>
      <c r="E58" s="31">
        <f>E60+E61+E62+E63+E64</f>
        <v>7402</v>
      </c>
      <c r="F58" s="31">
        <f>F60+F61+F62+F63+F64</f>
        <v>8075</v>
      </c>
      <c r="G58" s="35">
        <f>E58/D58*100</f>
        <v>40.88599204595669</v>
      </c>
      <c r="H58" s="35">
        <f t="shared" si="1"/>
        <v>91.6656346749226</v>
      </c>
    </row>
    <row r="59" spans="3:8" ht="11.25" customHeight="1">
      <c r="C59" s="25" t="s">
        <v>3</v>
      </c>
      <c r="D59" s="34"/>
      <c r="E59" s="34"/>
      <c r="F59" s="32"/>
      <c r="G59" s="35"/>
      <c r="H59" s="35"/>
    </row>
    <row r="60" spans="3:8" ht="11.25" customHeight="1">
      <c r="C60" s="25" t="s">
        <v>75</v>
      </c>
      <c r="D60" s="34">
        <v>20</v>
      </c>
      <c r="E60" s="34">
        <v>19</v>
      </c>
      <c r="F60" s="32">
        <v>19</v>
      </c>
      <c r="G60" s="34">
        <f aca="true" t="shared" si="3" ref="G60:G65">E60/D60*100</f>
        <v>95</v>
      </c>
      <c r="H60" s="35">
        <v>0</v>
      </c>
    </row>
    <row r="61" spans="3:8" ht="24.75" customHeight="1">
      <c r="C61" s="15" t="s">
        <v>74</v>
      </c>
      <c r="D61" s="32">
        <v>353</v>
      </c>
      <c r="E61" s="32">
        <v>264</v>
      </c>
      <c r="F61" s="32">
        <v>118</v>
      </c>
      <c r="G61" s="34">
        <f t="shared" si="3"/>
        <v>74.78753541076487</v>
      </c>
      <c r="H61" s="34">
        <f t="shared" si="1"/>
        <v>223.72881355932202</v>
      </c>
    </row>
    <row r="62" spans="3:8" ht="13.5" customHeight="1">
      <c r="C62" s="15" t="s">
        <v>28</v>
      </c>
      <c r="D62" s="32">
        <v>38</v>
      </c>
      <c r="E62" s="32">
        <v>10</v>
      </c>
      <c r="F62" s="32">
        <v>10</v>
      </c>
      <c r="G62" s="34">
        <f t="shared" si="3"/>
        <v>26.31578947368421</v>
      </c>
      <c r="H62" s="34">
        <v>0</v>
      </c>
    </row>
    <row r="63" spans="3:8" ht="11.25" customHeight="1">
      <c r="C63" s="15" t="s">
        <v>61</v>
      </c>
      <c r="D63" s="32">
        <v>1388</v>
      </c>
      <c r="E63" s="32">
        <v>822</v>
      </c>
      <c r="F63" s="32">
        <v>733</v>
      </c>
      <c r="G63" s="34">
        <f t="shared" si="3"/>
        <v>59.221902017291065</v>
      </c>
      <c r="H63" s="34">
        <f t="shared" si="1"/>
        <v>112.14188267394269</v>
      </c>
    </row>
    <row r="64" spans="3:8" ht="12" customHeight="1">
      <c r="C64" s="15" t="s">
        <v>63</v>
      </c>
      <c r="D64" s="32">
        <v>16305</v>
      </c>
      <c r="E64" s="32">
        <v>6287</v>
      </c>
      <c r="F64" s="37">
        <v>7195</v>
      </c>
      <c r="G64" s="34">
        <f t="shared" si="3"/>
        <v>38.55872431769396</v>
      </c>
      <c r="H64" s="34">
        <f t="shared" si="1"/>
        <v>87.38012508686587</v>
      </c>
    </row>
    <row r="65" spans="3:8" ht="13.5" customHeight="1">
      <c r="C65" s="14" t="s">
        <v>13</v>
      </c>
      <c r="D65" s="31">
        <f>D67+D68+D69</f>
        <v>17092</v>
      </c>
      <c r="E65" s="31">
        <f>E67+E68+E69</f>
        <v>11470</v>
      </c>
      <c r="F65" s="31">
        <f>F67+F68+F69</f>
        <v>3732</v>
      </c>
      <c r="G65" s="35">
        <f t="shared" si="3"/>
        <v>67.1074186754037</v>
      </c>
      <c r="H65" s="35">
        <f t="shared" si="1"/>
        <v>307.341907824223</v>
      </c>
    </row>
    <row r="66" spans="3:8" ht="12" customHeight="1">
      <c r="C66" s="25" t="s">
        <v>3</v>
      </c>
      <c r="D66" s="34"/>
      <c r="E66" s="34"/>
      <c r="F66" s="32"/>
      <c r="G66" s="35"/>
      <c r="H66" s="35"/>
    </row>
    <row r="67" spans="3:8" ht="12.75" customHeight="1">
      <c r="C67" s="25" t="s">
        <v>8</v>
      </c>
      <c r="D67" s="37">
        <v>144</v>
      </c>
      <c r="E67" s="37">
        <v>85</v>
      </c>
      <c r="F67" s="37">
        <v>113</v>
      </c>
      <c r="G67" s="34">
        <f>E67/D67*100</f>
        <v>59.02777777777778</v>
      </c>
      <c r="H67" s="34">
        <f t="shared" si="1"/>
        <v>75.22123893805309</v>
      </c>
    </row>
    <row r="68" spans="3:8" ht="13.5" customHeight="1">
      <c r="C68" s="15" t="s">
        <v>39</v>
      </c>
      <c r="D68" s="32">
        <v>7848</v>
      </c>
      <c r="E68" s="32">
        <v>4311</v>
      </c>
      <c r="F68" s="32">
        <v>1966</v>
      </c>
      <c r="G68" s="34">
        <f>E68/D68*100</f>
        <v>54.93119266055045</v>
      </c>
      <c r="H68" s="34">
        <f t="shared" si="1"/>
        <v>219.27772126144455</v>
      </c>
    </row>
    <row r="69" spans="3:8" ht="13.5" customHeight="1">
      <c r="C69" s="15" t="s">
        <v>56</v>
      </c>
      <c r="D69" s="32">
        <v>9100</v>
      </c>
      <c r="E69" s="32">
        <v>7074</v>
      </c>
      <c r="F69" s="32">
        <v>1653</v>
      </c>
      <c r="G69" s="34">
        <f>E69/D69*100</f>
        <v>77.73626373626374</v>
      </c>
      <c r="H69" s="34">
        <f t="shared" si="1"/>
        <v>427.9491833030853</v>
      </c>
    </row>
    <row r="70" spans="3:8" ht="13.5" customHeight="1">
      <c r="C70" s="13" t="s">
        <v>29</v>
      </c>
      <c r="D70" s="33">
        <v>144</v>
      </c>
      <c r="E70" s="33">
        <v>0</v>
      </c>
      <c r="F70" s="31">
        <v>20</v>
      </c>
      <c r="G70" s="35">
        <f>E70/D70*100</f>
        <v>0</v>
      </c>
      <c r="H70" s="34">
        <v>0</v>
      </c>
    </row>
    <row r="71" spans="3:8" ht="15" customHeight="1">
      <c r="C71" s="14" t="s">
        <v>9</v>
      </c>
      <c r="D71" s="31">
        <f>D73+D74+D75+D76+D78+D77</f>
        <v>69870</v>
      </c>
      <c r="E71" s="31">
        <f>E73+E74+E75+E76+E78+E77</f>
        <v>45618</v>
      </c>
      <c r="F71" s="31">
        <f>F73+F74+F75+F76+F78</f>
        <v>48835</v>
      </c>
      <c r="G71" s="35">
        <f>E71/D71*100</f>
        <v>65.28982395878059</v>
      </c>
      <c r="H71" s="34">
        <f t="shared" si="1"/>
        <v>93.41251151837821</v>
      </c>
    </row>
    <row r="72" spans="3:8" ht="12" customHeight="1">
      <c r="C72" s="25" t="s">
        <v>3</v>
      </c>
      <c r="D72" s="34"/>
      <c r="E72" s="34"/>
      <c r="F72" s="32"/>
      <c r="G72" s="35"/>
      <c r="H72" s="34"/>
    </row>
    <row r="73" spans="3:8" ht="13.5" customHeight="1">
      <c r="C73" s="15" t="s">
        <v>36</v>
      </c>
      <c r="D73" s="32">
        <v>11463</v>
      </c>
      <c r="E73" s="32">
        <v>6160</v>
      </c>
      <c r="F73" s="32">
        <v>6151</v>
      </c>
      <c r="G73" s="34">
        <f>E73/D73*100</f>
        <v>53.738113931780504</v>
      </c>
      <c r="H73" s="34">
        <f t="shared" si="1"/>
        <v>100.14631767192326</v>
      </c>
    </row>
    <row r="74" spans="3:8" ht="12.75" customHeight="1">
      <c r="C74" s="15" t="s">
        <v>37</v>
      </c>
      <c r="D74" s="32">
        <v>47274</v>
      </c>
      <c r="E74" s="32">
        <v>31898</v>
      </c>
      <c r="F74" s="32">
        <v>38584</v>
      </c>
      <c r="G74" s="34">
        <f>E74/D74*100</f>
        <v>67.47472183441215</v>
      </c>
      <c r="H74" s="34">
        <f t="shared" si="1"/>
        <v>82.67157370930956</v>
      </c>
    </row>
    <row r="75" spans="3:8" ht="25.5" customHeight="1">
      <c r="C75" s="15" t="s">
        <v>68</v>
      </c>
      <c r="D75" s="32">
        <v>47</v>
      </c>
      <c r="E75" s="32">
        <v>18</v>
      </c>
      <c r="F75" s="32">
        <v>51</v>
      </c>
      <c r="G75" s="34">
        <f aca="true" t="shared" si="4" ref="G75:G97">E75/D75*100</f>
        <v>38.297872340425535</v>
      </c>
      <c r="H75" s="34">
        <f t="shared" si="1"/>
        <v>35.294117647058826</v>
      </c>
    </row>
    <row r="76" spans="3:8" ht="13.5" customHeight="1">
      <c r="C76" s="42" t="s">
        <v>73</v>
      </c>
      <c r="D76" s="32">
        <v>55</v>
      </c>
      <c r="E76" s="32">
        <v>30</v>
      </c>
      <c r="F76" s="32">
        <v>23</v>
      </c>
      <c r="G76" s="34">
        <f t="shared" si="4"/>
        <v>54.54545454545454</v>
      </c>
      <c r="H76" s="34">
        <f aca="true" t="shared" si="5" ref="H76:H97">E76/F76*100</f>
        <v>130.43478260869566</v>
      </c>
    </row>
    <row r="77" spans="3:8" ht="18.75" customHeight="1">
      <c r="C77" s="42" t="s">
        <v>86</v>
      </c>
      <c r="D77" s="32">
        <v>5025</v>
      </c>
      <c r="E77" s="32">
        <v>3305</v>
      </c>
      <c r="F77" s="32"/>
      <c r="G77" s="34"/>
      <c r="H77" s="34"/>
    </row>
    <row r="78" spans="3:8" ht="13.5" customHeight="1">
      <c r="C78" s="15" t="s">
        <v>38</v>
      </c>
      <c r="D78" s="32">
        <v>6006</v>
      </c>
      <c r="E78" s="32">
        <v>4207</v>
      </c>
      <c r="F78" s="32">
        <v>4026</v>
      </c>
      <c r="G78" s="34">
        <f t="shared" si="4"/>
        <v>70.04662004662005</v>
      </c>
      <c r="H78" s="34">
        <f t="shared" si="5"/>
        <v>104.49577744659713</v>
      </c>
    </row>
    <row r="79" spans="3:8" ht="12.75" customHeight="1">
      <c r="C79" s="13" t="s">
        <v>71</v>
      </c>
      <c r="D79" s="33">
        <f>D81+D82</f>
        <v>10300</v>
      </c>
      <c r="E79" s="33">
        <f>E81+E82</f>
        <v>7205</v>
      </c>
      <c r="F79" s="33">
        <f>F81+F82</f>
        <v>5108</v>
      </c>
      <c r="G79" s="34">
        <f t="shared" si="4"/>
        <v>69.95145631067962</v>
      </c>
      <c r="H79" s="34">
        <f t="shared" si="5"/>
        <v>141.05324980422867</v>
      </c>
    </row>
    <row r="80" spans="3:8" ht="12.75" customHeight="1">
      <c r="C80" s="15" t="s">
        <v>3</v>
      </c>
      <c r="D80" s="32"/>
      <c r="E80" s="32"/>
      <c r="F80" s="32"/>
      <c r="G80" s="34"/>
      <c r="H80" s="34"/>
    </row>
    <row r="81" spans="3:8" ht="12" customHeight="1">
      <c r="C81" s="15" t="s">
        <v>62</v>
      </c>
      <c r="D81" s="32">
        <v>10300</v>
      </c>
      <c r="E81" s="32">
        <v>7205</v>
      </c>
      <c r="F81" s="32">
        <v>5108</v>
      </c>
      <c r="G81" s="34">
        <f t="shared" si="4"/>
        <v>69.95145631067962</v>
      </c>
      <c r="H81" s="34">
        <f t="shared" si="5"/>
        <v>141.05324980422867</v>
      </c>
    </row>
    <row r="82" spans="3:8" ht="25.5" customHeight="1">
      <c r="C82" s="15" t="s">
        <v>72</v>
      </c>
      <c r="D82" s="32">
        <v>0</v>
      </c>
      <c r="E82" s="32">
        <v>0</v>
      </c>
      <c r="F82" s="37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24663</v>
      </c>
      <c r="E83" s="31">
        <f>E85+E86+E87+E88+E89</f>
        <v>17735</v>
      </c>
      <c r="F83" s="31">
        <f>F85+F86+F87+F88+F89</f>
        <v>10680</v>
      </c>
      <c r="G83" s="35">
        <f t="shared" si="4"/>
        <v>71.90933787454892</v>
      </c>
      <c r="H83" s="35">
        <f t="shared" si="5"/>
        <v>166.05805243445693</v>
      </c>
    </row>
    <row r="84" spans="3:8" ht="12.75" customHeight="1">
      <c r="C84" s="25" t="s">
        <v>3</v>
      </c>
      <c r="D84" s="34"/>
      <c r="E84" s="34"/>
      <c r="F84" s="32"/>
      <c r="G84" s="35"/>
      <c r="H84" s="35"/>
    </row>
    <row r="85" spans="3:8" ht="12.75" customHeight="1">
      <c r="C85" s="15" t="s">
        <v>30</v>
      </c>
      <c r="D85" s="32">
        <v>1678</v>
      </c>
      <c r="E85" s="32">
        <v>867</v>
      </c>
      <c r="F85" s="32">
        <v>337</v>
      </c>
      <c r="G85" s="34">
        <f t="shared" si="4"/>
        <v>51.66865315852205</v>
      </c>
      <c r="H85" s="34">
        <f t="shared" si="5"/>
        <v>257.2700296735905</v>
      </c>
    </row>
    <row r="86" spans="3:8" ht="12" customHeight="1">
      <c r="C86" s="15" t="s">
        <v>31</v>
      </c>
      <c r="D86" s="32"/>
      <c r="E86" s="32">
        <v>0</v>
      </c>
      <c r="F86" s="32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2025</v>
      </c>
      <c r="E87" s="32">
        <v>1135</v>
      </c>
      <c r="F87" s="32">
        <v>1639</v>
      </c>
      <c r="G87" s="34">
        <f t="shared" si="4"/>
        <v>56.04938271604938</v>
      </c>
      <c r="H87" s="34">
        <f t="shared" si="5"/>
        <v>69.24954240390481</v>
      </c>
    </row>
    <row r="88" spans="3:8" ht="12" customHeight="1">
      <c r="C88" s="15" t="s">
        <v>44</v>
      </c>
      <c r="D88" s="32">
        <v>20024</v>
      </c>
      <c r="E88" s="32">
        <v>15159</v>
      </c>
      <c r="F88" s="32">
        <v>8233</v>
      </c>
      <c r="G88" s="34">
        <f t="shared" si="4"/>
        <v>75.70415501398323</v>
      </c>
      <c r="H88" s="34">
        <f t="shared" si="5"/>
        <v>184.1248633547917</v>
      </c>
    </row>
    <row r="89" spans="3:8" ht="25.5">
      <c r="C89" s="15" t="s">
        <v>33</v>
      </c>
      <c r="D89" s="32">
        <v>936</v>
      </c>
      <c r="E89" s="32">
        <v>574</v>
      </c>
      <c r="F89" s="32">
        <v>471</v>
      </c>
      <c r="G89" s="34">
        <f t="shared" si="4"/>
        <v>61.32478632478633</v>
      </c>
      <c r="H89" s="34">
        <f t="shared" si="5"/>
        <v>121.86836518046708</v>
      </c>
    </row>
    <row r="90" spans="3:8" ht="12.75" customHeight="1">
      <c r="C90" s="13" t="s">
        <v>43</v>
      </c>
      <c r="D90" s="33">
        <v>50</v>
      </c>
      <c r="E90" s="33">
        <f>E92</f>
        <v>33</v>
      </c>
      <c r="F90" s="33">
        <f>F92</f>
        <v>31</v>
      </c>
      <c r="G90" s="35">
        <f t="shared" si="4"/>
        <v>66</v>
      </c>
      <c r="H90" s="35">
        <f t="shared" si="5"/>
        <v>106.4516129032258</v>
      </c>
    </row>
    <row r="91" spans="3:8" ht="12.75" customHeight="1">
      <c r="C91" s="15" t="s">
        <v>84</v>
      </c>
      <c r="D91" s="32"/>
      <c r="E91" s="32"/>
      <c r="F91" s="33"/>
      <c r="G91" s="35"/>
      <c r="H91" s="35"/>
    </row>
    <row r="92" spans="3:8" ht="12.75" customHeight="1">
      <c r="C92" s="15" t="s">
        <v>60</v>
      </c>
      <c r="D92" s="32">
        <v>50</v>
      </c>
      <c r="E92" s="32">
        <v>33</v>
      </c>
      <c r="F92" s="32">
        <v>31</v>
      </c>
      <c r="G92" s="34">
        <f t="shared" si="4"/>
        <v>66</v>
      </c>
      <c r="H92" s="34">
        <f t="shared" si="5"/>
        <v>106.4516129032258</v>
      </c>
    </row>
    <row r="93" spans="3:8" ht="11.25" customHeight="1">
      <c r="C93" s="13" t="s">
        <v>65</v>
      </c>
      <c r="D93" s="33">
        <v>0</v>
      </c>
      <c r="E93" s="33">
        <v>0</v>
      </c>
      <c r="F93" s="33">
        <v>0</v>
      </c>
      <c r="G93" s="35">
        <v>0</v>
      </c>
      <c r="H93" s="35">
        <v>0</v>
      </c>
    </row>
    <row r="94" spans="3:8" ht="12.75" customHeight="1">
      <c r="C94" s="13" t="s">
        <v>66</v>
      </c>
      <c r="D94" s="33"/>
      <c r="E94" s="33"/>
      <c r="F94" s="31"/>
      <c r="G94" s="35"/>
      <c r="H94" s="35"/>
    </row>
    <row r="95" spans="3:8" ht="14.25" customHeight="1">
      <c r="C95" s="14" t="s">
        <v>11</v>
      </c>
      <c r="D95" s="31">
        <f>D42+D52+D53+D58+D65+D70+D71+D79+D83+D90</f>
        <v>165824</v>
      </c>
      <c r="E95" s="31">
        <f>E42+E52+E53+E58+E65+E70+E71+E79+E83+E90</f>
        <v>106098</v>
      </c>
      <c r="F95" s="31">
        <f>F42+F52+F53+F58+F65+F70+F71+F79+F83+F90</f>
        <v>91218</v>
      </c>
      <c r="G95" s="35">
        <f t="shared" si="4"/>
        <v>63.982294480895405</v>
      </c>
      <c r="H95" s="35">
        <f t="shared" si="5"/>
        <v>116.31256988752222</v>
      </c>
    </row>
    <row r="96" spans="3:8" ht="18.75" customHeight="1" hidden="1">
      <c r="C96" s="14"/>
      <c r="D96" s="31"/>
      <c r="E96" s="31"/>
      <c r="F96" s="37">
        <f>F38-F94</f>
        <v>0</v>
      </c>
      <c r="G96" s="35" t="e">
        <f t="shared" si="4"/>
        <v>#DIV/0!</v>
      </c>
      <c r="H96" s="35" t="e">
        <f t="shared" si="5"/>
        <v>#DIV/0!</v>
      </c>
    </row>
    <row r="97" spans="3:8" ht="24.75" customHeight="1">
      <c r="C97" s="14" t="s">
        <v>34</v>
      </c>
      <c r="D97" s="37">
        <f>D39-D95</f>
        <v>-7035</v>
      </c>
      <c r="E97" s="37">
        <f>E39-E95</f>
        <v>1838</v>
      </c>
      <c r="F97" s="37">
        <f>F39-F95</f>
        <v>1755</v>
      </c>
      <c r="G97" s="34">
        <f t="shared" si="4"/>
        <v>-26.12651030561478</v>
      </c>
      <c r="H97" s="34">
        <f t="shared" si="5"/>
        <v>104.72934472934472</v>
      </c>
    </row>
    <row r="98" spans="3:8" ht="28.5" customHeight="1">
      <c r="C98" s="11"/>
      <c r="D98" s="36"/>
      <c r="E98" s="36"/>
      <c r="F98" s="36"/>
      <c r="G98" s="36"/>
      <c r="H98" s="38"/>
    </row>
    <row r="99" spans="3:8" ht="54" customHeight="1">
      <c r="C99" s="51" t="s">
        <v>85</v>
      </c>
      <c r="D99" s="39"/>
      <c r="E99" s="39"/>
      <c r="F99" s="39"/>
      <c r="G99" s="56" t="s">
        <v>94</v>
      </c>
      <c r="H99" s="56"/>
    </row>
    <row r="100" spans="3:8" ht="15">
      <c r="C100" s="9"/>
      <c r="D100" s="40"/>
      <c r="E100" s="40"/>
      <c r="F100" s="40"/>
      <c r="G100" s="40"/>
      <c r="H100" s="41"/>
    </row>
    <row r="101" spans="3:8" ht="15">
      <c r="C101" s="9" t="s">
        <v>51</v>
      </c>
      <c r="D101" s="40"/>
      <c r="E101" s="40"/>
      <c r="F101" s="40"/>
      <c r="G101" s="40"/>
      <c r="H101" s="41"/>
    </row>
    <row r="102" spans="3:8" ht="15">
      <c r="C102" s="9" t="s">
        <v>52</v>
      </c>
      <c r="D102" s="40"/>
      <c r="E102" s="40"/>
      <c r="F102" s="40"/>
      <c r="G102" s="40"/>
      <c r="H102" s="27"/>
    </row>
    <row r="103" spans="3:8" ht="15.75">
      <c r="C103" s="10"/>
      <c r="D103" s="27"/>
      <c r="E103" s="27"/>
      <c r="F103" s="27"/>
      <c r="G103" s="27"/>
      <c r="H103" s="27"/>
    </row>
    <row r="104" spans="4:8" ht="12.75">
      <c r="D104" s="28"/>
      <c r="E104" s="28"/>
      <c r="F104" s="28"/>
      <c r="G104" s="28"/>
      <c r="H104" s="27"/>
    </row>
    <row r="105" spans="4:8" ht="12.75">
      <c r="D105" s="28"/>
      <c r="E105" s="28"/>
      <c r="F105" s="28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Юренкова</cp:lastModifiedBy>
  <cp:lastPrinted>2017-09-19T08:00:36Z</cp:lastPrinted>
  <dcterms:created xsi:type="dcterms:W3CDTF">2004-09-09T10:37:16Z</dcterms:created>
  <dcterms:modified xsi:type="dcterms:W3CDTF">2017-09-19T08:02:11Z</dcterms:modified>
  <cp:category/>
  <cp:version/>
  <cp:contentType/>
  <cp:contentStatus/>
</cp:coreProperties>
</file>