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<sst xmlns="http://schemas.openxmlformats.org/spreadsheetml/2006/main" count="102" uniqueCount="95">
  <si>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</si>
  <si>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</si>
  <si>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</si>
  <si>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</si>
  <si>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</si>
  <si>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</si>
  <si>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</si>
  <si>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</si>
  <si>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</si>
  <si>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</si>
  <si>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</si>
  <si>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</si>
  <si>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</si>
  <si>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</si>
  <si>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</si>
  <si>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</si>
  <si>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</si>
  <si>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</si>
  <si>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</si>
  <si>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</si>
  <si>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</si>
  <si>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</si>
  <si>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</si>
  <si>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</si>
  <si>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</si>
  <si>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</si>
  <si>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</si>
  <si>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</si>
  <si>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</si>
  <si>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</si>
  <si>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</si>
  <si>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</si>
  <si>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</si>
  <si>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</si>
  <si>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</si>
  <si>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</si>
  <si>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</si>
  <si>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</si>
  <si>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</si>
  <si>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</si>
  <si>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</si>
  <si>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</si>
  <si>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</si>
  <si>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</si>
  <si>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</si>
  <si>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</si>
  <si>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</si>
  <si>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</si>
  <si>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</si>
  <si>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</si>
  <si>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</si>
  <si>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</si>
  <si>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</si>
  <si>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</si>
  <si>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</si>
  <si>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</si>
  <si>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</si>
  <si>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</si>
  <si>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</si>
  <si>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</si>
  <si>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</si>
  <si>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</si>
  <si>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</si>
  <si>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</si>
  <si>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</si>
  <si>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</si>
  <si>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</si>
  <si>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</si>
  <si>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</si>
  <si>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</si>
  <si>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</si>
  <si>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</si>
  <si>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</si>
  <si>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</si>
  <si>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</si>
  <si>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</si>
  <si>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</si>
  <si>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</si>
  <si>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</si>
  <si>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</si>
  <si>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</si>
  <si>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</si>
  <si>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</si>
  <si>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</si>
  <si>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</si>
  <si>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Уточненный план на  2017 год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</si>
  <si>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</si>
  <si>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</si>
  <si>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Т. М. Яшина</t>
  </si>
  <si>
    <t>Дополнительное образование детей</t>
  </si>
  <si>
    <t>исп. Пузанова О. Ю.</t>
  </si>
  <si>
    <t>Начальник финансового отдела</t>
  </si>
  <si>
    <t>по состоянию на 1 января 2018 года</t>
  </si>
  <si>
    <t>Факт на 01.01.2018 года</t>
  </si>
  <si>
    <t>Факт на 01.01.2017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</si>
</sst>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68">
      <selection activeCell="J102" sqref="J102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2" t="s">
        <v>14</v>
      </c>
      <c r="D1" s="52"/>
      <c r="E1" s="52"/>
      <c r="F1" s="52"/>
      <c r="G1" s="52"/>
      <c r="H1" s="52"/>
    </row>
    <row r="2" spans="1:8" s="1" customFormat="1" ht="1.5" customHeight="1">
      <c r="A2" s="4"/>
      <c r="B2" s="5"/>
      <c r="C2" s="53" t="s">
        <v>56</v>
      </c>
      <c r="D2" s="53"/>
      <c r="E2" s="53"/>
      <c r="F2" s="53"/>
      <c r="G2" s="53"/>
      <c r="H2" s="53"/>
    </row>
    <row r="3" spans="1:8" s="1" customFormat="1" ht="24" customHeight="1">
      <c r="A3" s="4"/>
      <c r="B3" s="4"/>
      <c r="C3" s="53"/>
      <c r="D3" s="53"/>
      <c r="E3" s="53"/>
      <c r="F3" s="53"/>
      <c r="G3" s="53"/>
      <c r="H3" s="53"/>
    </row>
    <row r="4" spans="1:8" s="1" customFormat="1" ht="18" customHeight="1">
      <c r="A4" s="4"/>
      <c r="B4" s="4"/>
      <c r="C4" s="53" t="s">
        <v>92</v>
      </c>
      <c r="D4" s="54"/>
      <c r="E4" s="54"/>
      <c r="F4" s="54"/>
      <c r="G4" s="54"/>
      <c r="H4" s="54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85</v>
      </c>
      <c r="E6" s="7" t="s">
        <v>93</v>
      </c>
      <c r="F6" s="7" t="s">
        <v>94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26725</v>
      </c>
      <c r="E9" s="31">
        <f>E10</f>
        <v>26726</v>
      </c>
      <c r="F9" s="31">
        <f>F10</f>
        <v>31050</v>
      </c>
      <c r="G9" s="35">
        <f aca="true" t="shared" si="0" ref="G9:G18">E9/D9*100</f>
        <v>100.00374181478018</v>
      </c>
      <c r="H9" s="35">
        <f>E9/F9*100</f>
        <v>86.07407407407408</v>
      </c>
    </row>
    <row r="10" spans="3:8" ht="13.5" customHeight="1">
      <c r="C10" s="44" t="s">
        <v>0</v>
      </c>
      <c r="D10" s="32">
        <v>26725</v>
      </c>
      <c r="E10" s="32">
        <v>26726</v>
      </c>
      <c r="F10" s="32">
        <v>31050</v>
      </c>
      <c r="G10" s="34">
        <f t="shared" si="0"/>
        <v>100.00374181478018</v>
      </c>
      <c r="H10" s="34">
        <f aca="true" t="shared" si="1" ref="H10:H75">E10/F10*100</f>
        <v>86.07407407407408</v>
      </c>
    </row>
    <row r="11" spans="3:8" ht="50.25" customHeight="1">
      <c r="C11" s="48" t="s">
        <v>76</v>
      </c>
      <c r="D11" s="33">
        <f>D12</f>
        <v>5049</v>
      </c>
      <c r="E11" s="33">
        <f>E12</f>
        <v>5410</v>
      </c>
      <c r="F11" s="31">
        <f>F12</f>
        <v>6282</v>
      </c>
      <c r="G11" s="35">
        <f t="shared" si="0"/>
        <v>107.14993067934245</v>
      </c>
      <c r="H11" s="35">
        <f t="shared" si="1"/>
        <v>86.11907035975804</v>
      </c>
    </row>
    <row r="12" spans="3:8" ht="23.25" customHeight="1">
      <c r="C12" s="24" t="s">
        <v>77</v>
      </c>
      <c r="D12" s="32">
        <v>5049</v>
      </c>
      <c r="E12" s="32">
        <v>5410</v>
      </c>
      <c r="F12" s="32">
        <v>6282</v>
      </c>
      <c r="G12" s="34">
        <f t="shared" si="0"/>
        <v>107.14993067934245</v>
      </c>
      <c r="H12" s="34">
        <f t="shared" si="1"/>
        <v>86.11907035975804</v>
      </c>
    </row>
    <row r="13" spans="3:8" ht="13.5" customHeight="1">
      <c r="C13" s="46" t="s">
        <v>16</v>
      </c>
      <c r="D13" s="47">
        <f>D14+D15</f>
        <v>2907</v>
      </c>
      <c r="E13" s="47">
        <f>E14+E15</f>
        <v>2907</v>
      </c>
      <c r="F13" s="47">
        <f>F14+F15</f>
        <v>2640</v>
      </c>
      <c r="G13" s="35">
        <f t="shared" si="0"/>
        <v>100</v>
      </c>
      <c r="H13" s="35">
        <f t="shared" si="1"/>
        <v>110.11363636363636</v>
      </c>
    </row>
    <row r="14" spans="3:8" ht="24.75" customHeight="1">
      <c r="C14" s="24" t="s">
        <v>12</v>
      </c>
      <c r="D14" s="32">
        <v>1869</v>
      </c>
      <c r="E14" s="32">
        <v>1869</v>
      </c>
      <c r="F14" s="32">
        <v>1764</v>
      </c>
      <c r="G14" s="34">
        <f t="shared" si="0"/>
        <v>100</v>
      </c>
      <c r="H14" s="34">
        <f t="shared" si="1"/>
        <v>105.95238095238095</v>
      </c>
    </row>
    <row r="15" spans="3:8" ht="14.25" customHeight="1">
      <c r="C15" s="15" t="s">
        <v>41</v>
      </c>
      <c r="D15" s="32">
        <v>1038</v>
      </c>
      <c r="E15" s="32">
        <v>1038</v>
      </c>
      <c r="F15" s="32">
        <v>876</v>
      </c>
      <c r="G15" s="34">
        <f t="shared" si="0"/>
        <v>100</v>
      </c>
      <c r="H15" s="34">
        <f t="shared" si="1"/>
        <v>118.49315068493152</v>
      </c>
    </row>
    <row r="16" spans="3:9" ht="13.5" customHeight="1">
      <c r="C16" s="12" t="s">
        <v>78</v>
      </c>
      <c r="D16" s="47">
        <f>D17+D18</f>
        <v>12408</v>
      </c>
      <c r="E16" s="47">
        <f>E17+E18</f>
        <v>12542</v>
      </c>
      <c r="F16" s="47">
        <f>F17+F18</f>
        <v>7761</v>
      </c>
      <c r="G16" s="47">
        <f>G17+G18</f>
        <v>201.37917407626952</v>
      </c>
      <c r="H16" s="47">
        <f>H17+H18</f>
        <v>308.7891250728559</v>
      </c>
      <c r="I16" s="49"/>
    </row>
    <row r="17" spans="3:30" ht="13.5" customHeight="1">
      <c r="C17" s="22" t="s">
        <v>1</v>
      </c>
      <c r="D17" s="32">
        <v>840</v>
      </c>
      <c r="E17" s="32">
        <v>842</v>
      </c>
      <c r="F17" s="32">
        <v>577</v>
      </c>
      <c r="G17" s="34">
        <f t="shared" si="0"/>
        <v>100.23809523809524</v>
      </c>
      <c r="H17" s="34">
        <f t="shared" si="1"/>
        <v>145.9272097053726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11568</v>
      </c>
      <c r="E18" s="32">
        <v>11700</v>
      </c>
      <c r="F18" s="32">
        <v>7184</v>
      </c>
      <c r="G18" s="34">
        <f t="shared" si="0"/>
        <v>101.14107883817427</v>
      </c>
      <c r="H18" s="34">
        <f t="shared" si="1"/>
        <v>162.86191536748328</v>
      </c>
    </row>
    <row r="19" spans="3:9" ht="14.25" customHeight="1">
      <c r="C19" s="13" t="s">
        <v>17</v>
      </c>
      <c r="D19" s="33">
        <v>249</v>
      </c>
      <c r="E19" s="33">
        <v>250</v>
      </c>
      <c r="F19" s="33">
        <v>302</v>
      </c>
      <c r="G19" s="35">
        <f>E19/D19*100</f>
        <v>100.40160642570282</v>
      </c>
      <c r="H19" s="35">
        <f t="shared" si="1"/>
        <v>82.78145695364239</v>
      </c>
      <c r="I19" s="51"/>
    </row>
    <row r="20" spans="3:8" ht="51.75" customHeight="1">
      <c r="C20" s="13" t="s">
        <v>18</v>
      </c>
      <c r="D20" s="35">
        <f>D22+D23+D24</f>
        <v>2318</v>
      </c>
      <c r="E20" s="35">
        <f>E22+E23+E24</f>
        <v>2318</v>
      </c>
      <c r="F20" s="35">
        <f>F22+F23+F24</f>
        <v>2624</v>
      </c>
      <c r="G20" s="35">
        <f>E20/D20*100</f>
        <v>100</v>
      </c>
      <c r="H20" s="35">
        <f t="shared" si="1"/>
        <v>88.33841463414635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75</v>
      </c>
      <c r="D22" s="32">
        <v>2</v>
      </c>
      <c r="E22" s="32">
        <v>3</v>
      </c>
      <c r="F22" s="34">
        <v>0</v>
      </c>
      <c r="G22" s="34">
        <f>E22/D22*100</f>
        <v>150</v>
      </c>
      <c r="H22" s="34">
        <v>0</v>
      </c>
      <c r="I22" s="43"/>
      <c r="J22" s="19"/>
    </row>
    <row r="23" spans="3:10" ht="35.25" customHeight="1">
      <c r="C23" s="15" t="s">
        <v>87</v>
      </c>
      <c r="D23" s="32">
        <v>2288</v>
      </c>
      <c r="E23" s="32">
        <v>2287</v>
      </c>
      <c r="F23" s="34">
        <v>2620</v>
      </c>
      <c r="G23" s="34">
        <f>E23/D23*100</f>
        <v>99.9562937062937</v>
      </c>
      <c r="H23" s="34">
        <f t="shared" si="1"/>
        <v>87.29007633587787</v>
      </c>
      <c r="I23" s="43"/>
      <c r="J23" s="19"/>
    </row>
    <row r="24" spans="3:9" ht="24.75" customHeight="1">
      <c r="C24" s="15" t="s">
        <v>82</v>
      </c>
      <c r="D24" s="32">
        <v>28</v>
      </c>
      <c r="E24" s="32">
        <v>28</v>
      </c>
      <c r="F24" s="32">
        <v>4</v>
      </c>
      <c r="G24" s="34">
        <f aca="true" t="shared" si="2" ref="G24:G29">E24/D24*100</f>
        <v>100</v>
      </c>
      <c r="H24" s="34">
        <f>F24/E24*100</f>
        <v>14.285714285714285</v>
      </c>
      <c r="I24" s="43"/>
    </row>
    <row r="25" spans="3:11" ht="26.25" customHeight="1">
      <c r="C25" s="13" t="s">
        <v>19</v>
      </c>
      <c r="D25" s="33">
        <f>D26</f>
        <v>61</v>
      </c>
      <c r="E25" s="33">
        <f>E26</f>
        <v>61</v>
      </c>
      <c r="F25" s="33">
        <f>F26</f>
        <v>107</v>
      </c>
      <c r="G25" s="35">
        <f t="shared" si="2"/>
        <v>100</v>
      </c>
      <c r="H25" s="35">
        <f t="shared" si="1"/>
        <v>57.009345794392516</v>
      </c>
      <c r="K25" s="30"/>
    </row>
    <row r="26" spans="3:9" ht="25.5" customHeight="1">
      <c r="C26" s="15" t="s">
        <v>20</v>
      </c>
      <c r="D26" s="32">
        <v>61</v>
      </c>
      <c r="E26" s="32">
        <v>61</v>
      </c>
      <c r="F26" s="32">
        <v>107</v>
      </c>
      <c r="G26" s="34">
        <f t="shared" si="2"/>
        <v>100</v>
      </c>
      <c r="H26" s="34">
        <f t="shared" si="1"/>
        <v>57.009345794392516</v>
      </c>
      <c r="I26" s="43"/>
    </row>
    <row r="27" spans="3:8" ht="39" customHeight="1">
      <c r="C27" s="13" t="s">
        <v>79</v>
      </c>
      <c r="D27" s="33">
        <v>419</v>
      </c>
      <c r="E27" s="33">
        <v>419</v>
      </c>
      <c r="F27" s="33">
        <v>440</v>
      </c>
      <c r="G27" s="35">
        <f t="shared" si="2"/>
        <v>100</v>
      </c>
      <c r="H27" s="35">
        <f t="shared" si="1"/>
        <v>95.22727272727273</v>
      </c>
    </row>
    <row r="28" spans="3:8" ht="39" customHeight="1">
      <c r="C28" s="13" t="s">
        <v>21</v>
      </c>
      <c r="D28" s="33">
        <f>D29+D30</f>
        <v>13533</v>
      </c>
      <c r="E28" s="33">
        <f>E29+E30</f>
        <v>13299</v>
      </c>
      <c r="F28" s="33">
        <f>F29+F30+I29</f>
        <v>3265</v>
      </c>
      <c r="G28" s="35">
        <f t="shared" si="2"/>
        <v>98.27089337175792</v>
      </c>
      <c r="H28" s="35">
        <f t="shared" si="1"/>
        <v>407.3200612557427</v>
      </c>
    </row>
    <row r="29" spans="3:8" ht="39" customHeight="1">
      <c r="C29" s="15" t="s">
        <v>86</v>
      </c>
      <c r="D29" s="32">
        <v>12386</v>
      </c>
      <c r="E29" s="32">
        <v>12152</v>
      </c>
      <c r="F29" s="32">
        <v>2199</v>
      </c>
      <c r="G29" s="35">
        <f t="shared" si="2"/>
        <v>98.11077022444695</v>
      </c>
      <c r="H29" s="35">
        <f t="shared" si="1"/>
        <v>552.6148249204184</v>
      </c>
    </row>
    <row r="30" spans="3:8" ht="39" customHeight="1">
      <c r="C30" s="15" t="s">
        <v>80</v>
      </c>
      <c r="D30" s="32">
        <v>1147</v>
      </c>
      <c r="E30" s="32">
        <v>1147</v>
      </c>
      <c r="F30" s="32">
        <v>1066</v>
      </c>
      <c r="G30" s="35">
        <v>0</v>
      </c>
      <c r="H30" s="35">
        <f t="shared" si="1"/>
        <v>107.5984990619137</v>
      </c>
    </row>
    <row r="31" spans="3:8" ht="26.25" customHeight="1">
      <c r="C31" s="13" t="s">
        <v>81</v>
      </c>
      <c r="D31" s="33">
        <v>1120</v>
      </c>
      <c r="E31" s="33">
        <v>1120</v>
      </c>
      <c r="F31" s="33">
        <v>306</v>
      </c>
      <c r="G31" s="35">
        <f>E31/D31*100</f>
        <v>100</v>
      </c>
      <c r="H31" s="35">
        <f t="shared" si="1"/>
        <v>366.01307189542484</v>
      </c>
    </row>
    <row r="32" spans="3:8" ht="12.75" customHeight="1">
      <c r="C32" s="13" t="s">
        <v>22</v>
      </c>
      <c r="D32" s="33">
        <v>0</v>
      </c>
      <c r="E32" s="33">
        <v>0</v>
      </c>
      <c r="F32" s="31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64789</v>
      </c>
      <c r="E33" s="31">
        <f>E9+E11+E13+E16+E19+E20+E25+E27+E31+E32+E28</f>
        <v>65052</v>
      </c>
      <c r="F33" s="31">
        <f>F9+F11+F13+F16+F19+F20+F25+F27+F31+F32+F28</f>
        <v>54777</v>
      </c>
      <c r="G33" s="35">
        <f>E33/D33*100</f>
        <v>100.40593310592847</v>
      </c>
      <c r="H33" s="35">
        <f t="shared" si="1"/>
        <v>118.75787282983734</v>
      </c>
      <c r="J33" t="s">
        <v>54</v>
      </c>
    </row>
    <row r="34" spans="3:9" ht="12" customHeight="1">
      <c r="C34" s="15" t="s">
        <v>68</v>
      </c>
      <c r="D34" s="32">
        <v>22953.5</v>
      </c>
      <c r="E34" s="32">
        <v>22953.5</v>
      </c>
      <c r="F34" s="32">
        <v>14926</v>
      </c>
      <c r="G34" s="34">
        <f>E34/D34*100</f>
        <v>100</v>
      </c>
      <c r="H34" s="34">
        <f t="shared" si="1"/>
        <v>153.78199115637145</v>
      </c>
      <c r="I34" s="43"/>
    </row>
    <row r="35" spans="3:9" ht="17.25" customHeight="1">
      <c r="C35" s="15" t="s">
        <v>5</v>
      </c>
      <c r="D35" s="32">
        <v>62977.4</v>
      </c>
      <c r="E35" s="32">
        <v>62934.2</v>
      </c>
      <c r="F35" s="32">
        <v>61086</v>
      </c>
      <c r="G35" s="34">
        <f>E35/D35*100</f>
        <v>99.93140396396167</v>
      </c>
      <c r="H35" s="34">
        <f t="shared" si="1"/>
        <v>103.02557050715384</v>
      </c>
      <c r="I35" s="43"/>
    </row>
    <row r="36" spans="3:9" ht="13.5" customHeight="1">
      <c r="C36" s="15" t="s">
        <v>6</v>
      </c>
      <c r="D36" s="32">
        <v>14279.1</v>
      </c>
      <c r="E36" s="32">
        <v>14279.4</v>
      </c>
      <c r="F36" s="32">
        <v>14808.6</v>
      </c>
      <c r="G36" s="34">
        <f>E36/D36*100</f>
        <v>100.00210097275037</v>
      </c>
      <c r="H36" s="34">
        <f t="shared" si="1"/>
        <v>96.42640087516713</v>
      </c>
      <c r="I36" s="43"/>
    </row>
    <row r="37" spans="3:9" ht="14.25" customHeight="1">
      <c r="C37" s="15" t="s">
        <v>53</v>
      </c>
      <c r="D37" s="32">
        <v>50</v>
      </c>
      <c r="E37" s="32">
        <v>50</v>
      </c>
      <c r="F37" s="32">
        <v>448</v>
      </c>
      <c r="G37" s="34">
        <f>E37/D37*100</f>
        <v>100</v>
      </c>
      <c r="H37" s="34">
        <f t="shared" si="1"/>
        <v>11.160714285714286</v>
      </c>
      <c r="I37" s="43"/>
    </row>
    <row r="38" spans="3:10" ht="36.75" customHeight="1">
      <c r="C38" s="15" t="s">
        <v>63</v>
      </c>
      <c r="D38" s="32">
        <v>0</v>
      </c>
      <c r="E38" s="32">
        <v>-180</v>
      </c>
      <c r="F38" s="37"/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165049</v>
      </c>
      <c r="E39" s="31">
        <f>E33+E34+E35+E36+E37+E38</f>
        <v>165089.1</v>
      </c>
      <c r="F39" s="31">
        <f>F33+F34+F35+F36+F37+F38</f>
        <v>146045.6</v>
      </c>
      <c r="G39" s="35">
        <f>E39/D39*100</f>
        <v>100.02429581518216</v>
      </c>
      <c r="H39" s="35">
        <f t="shared" si="1"/>
        <v>113.039420564536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25583.7</v>
      </c>
      <c r="E42" s="33">
        <f>E44+E45+E46+E47+E48+E49+E50+E51</f>
        <v>25123.699999999997</v>
      </c>
      <c r="F42" s="33">
        <f>F44+F45+F46+F47+F48+F49+F50+F51</f>
        <v>23676</v>
      </c>
      <c r="G42" s="35">
        <f>E42/D42*100</f>
        <v>98.20198016705947</v>
      </c>
      <c r="H42" s="35">
        <f t="shared" si="1"/>
        <v>106.1146308498057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45</v>
      </c>
      <c r="D44" s="32">
        <v>1769.2</v>
      </c>
      <c r="E44" s="32">
        <v>1769.2</v>
      </c>
      <c r="F44" s="32">
        <v>1852</v>
      </c>
      <c r="G44" s="34">
        <f>E44/D44*100</f>
        <v>100</v>
      </c>
      <c r="H44" s="34">
        <f t="shared" si="1"/>
        <v>95.52915766738661</v>
      </c>
    </row>
    <row r="45" spans="3:8" ht="50.25" customHeight="1">
      <c r="C45" s="15" t="s">
        <v>69</v>
      </c>
      <c r="D45" s="32">
        <v>342.9</v>
      </c>
      <c r="E45" s="32">
        <v>342.9</v>
      </c>
      <c r="F45" s="32">
        <v>308</v>
      </c>
      <c r="G45" s="34">
        <f>E45/D45*100</f>
        <v>100</v>
      </c>
      <c r="H45" s="34">
        <f t="shared" si="1"/>
        <v>111.33116883116882</v>
      </c>
    </row>
    <row r="46" spans="3:8" ht="37.5" customHeight="1">
      <c r="C46" s="15" t="s">
        <v>46</v>
      </c>
      <c r="D46" s="32">
        <v>17887.7</v>
      </c>
      <c r="E46" s="32">
        <v>17429.8</v>
      </c>
      <c r="F46" s="32">
        <v>16104</v>
      </c>
      <c r="G46" s="34">
        <f>E46/D46*100</f>
        <v>97.44014043169328</v>
      </c>
      <c r="H46" s="34">
        <f t="shared" si="1"/>
        <v>108.23273720814703</v>
      </c>
    </row>
    <row r="47" spans="3:8" ht="12.75" customHeight="1">
      <c r="C47" s="25" t="s">
        <v>66</v>
      </c>
      <c r="D47" s="37"/>
      <c r="E47" s="37"/>
      <c r="F47" s="37">
        <v>0</v>
      </c>
      <c r="G47" s="34"/>
      <c r="H47" s="34"/>
    </row>
    <row r="48" spans="3:8" ht="25.5">
      <c r="C48" s="25" t="s">
        <v>58</v>
      </c>
      <c r="D48" s="34"/>
      <c r="E48" s="34"/>
      <c r="F48" s="34">
        <v>8</v>
      </c>
      <c r="G48" s="34"/>
      <c r="H48" s="34"/>
    </row>
    <row r="49" spans="3:8" ht="14.25" customHeight="1">
      <c r="C49" s="25" t="s">
        <v>25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3529.2</v>
      </c>
      <c r="E50" s="32">
        <v>3527.2</v>
      </c>
      <c r="F50" s="32">
        <v>3660</v>
      </c>
      <c r="G50" s="34">
        <f>E50/D50*100</f>
        <v>99.94332993312932</v>
      </c>
      <c r="H50" s="34">
        <f t="shared" si="1"/>
        <v>96.37158469945355</v>
      </c>
    </row>
    <row r="51" spans="3:8" ht="13.5" customHeight="1">
      <c r="C51" s="15" t="s">
        <v>52</v>
      </c>
      <c r="D51" s="32">
        <v>2054.7</v>
      </c>
      <c r="E51" s="32">
        <v>2054.6</v>
      </c>
      <c r="F51" s="32">
        <v>1744</v>
      </c>
      <c r="G51" s="34">
        <f>E51/D51*100</f>
        <v>99.99513310945638</v>
      </c>
      <c r="H51" s="34">
        <f t="shared" si="1"/>
        <v>117.80963302752292</v>
      </c>
    </row>
    <row r="52" spans="3:8" ht="12.75" customHeight="1">
      <c r="C52" s="13" t="s">
        <v>40</v>
      </c>
      <c r="D52" s="33">
        <v>444.4</v>
      </c>
      <c r="E52" s="33">
        <v>444.4</v>
      </c>
      <c r="F52" s="33">
        <v>453</v>
      </c>
      <c r="G52" s="35">
        <f>E52/D52*100</f>
        <v>100</v>
      </c>
      <c r="H52" s="35">
        <f t="shared" si="1"/>
        <v>98.10154525386314</v>
      </c>
    </row>
    <row r="53" spans="3:8" ht="25.5">
      <c r="C53" s="13" t="s">
        <v>26</v>
      </c>
      <c r="D53" s="33">
        <f>D55+D56+D57</f>
        <v>1093.7</v>
      </c>
      <c r="E53" s="33">
        <f>E55+E56+E57</f>
        <v>1084.8000000000002</v>
      </c>
      <c r="F53" s="33">
        <f>F55+F56+F57</f>
        <v>1074</v>
      </c>
      <c r="G53" s="35">
        <f>E53/D53*100</f>
        <v>99.1862485142178</v>
      </c>
      <c r="H53" s="35">
        <f t="shared" si="1"/>
        <v>101.0055865921788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50</v>
      </c>
      <c r="D55" s="32">
        <v>1043.8</v>
      </c>
      <c r="E55" s="32">
        <v>1038.9</v>
      </c>
      <c r="F55" s="32">
        <v>1018</v>
      </c>
      <c r="G55" s="34">
        <f>E55/D55*100</f>
        <v>99.53056141023185</v>
      </c>
      <c r="H55" s="34">
        <f t="shared" si="1"/>
        <v>102.05304518664049</v>
      </c>
    </row>
    <row r="56" spans="3:8" ht="12" customHeight="1">
      <c r="C56" s="15" t="s">
        <v>57</v>
      </c>
      <c r="D56" s="32">
        <v>49.9</v>
      </c>
      <c r="E56" s="32">
        <v>45.9</v>
      </c>
      <c r="F56" s="32">
        <v>56</v>
      </c>
      <c r="G56" s="34">
        <f>E56/D56*100</f>
        <v>91.98396793587175</v>
      </c>
      <c r="H56" s="34">
        <f t="shared" si="1"/>
        <v>81.96428571428571</v>
      </c>
    </row>
    <row r="57" spans="3:8" ht="38.25">
      <c r="C57" s="15" t="s">
        <v>47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18216</v>
      </c>
      <c r="E58" s="31">
        <f>E60+E61+E62+E63+E64</f>
        <v>14852.2</v>
      </c>
      <c r="F58" s="31">
        <f>F60+F61+F62+F63+F64</f>
        <v>15685</v>
      </c>
      <c r="G58" s="35">
        <f>E58/D58*100</f>
        <v>81.53381642512078</v>
      </c>
      <c r="H58" s="35">
        <f t="shared" si="1"/>
        <v>94.6904686005738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74</v>
      </c>
      <c r="D60" s="34">
        <v>19.5</v>
      </c>
      <c r="E60" s="34">
        <v>19.5</v>
      </c>
      <c r="F60" s="34">
        <v>19</v>
      </c>
      <c r="G60" s="34">
        <f aca="true" t="shared" si="3" ref="G60:G65">E60/D60*100</f>
        <v>100</v>
      </c>
      <c r="H60" s="35">
        <v>0</v>
      </c>
    </row>
    <row r="61" spans="3:8" ht="24.75" customHeight="1">
      <c r="C61" s="15" t="s">
        <v>73</v>
      </c>
      <c r="D61" s="32">
        <v>950</v>
      </c>
      <c r="E61" s="32">
        <v>950</v>
      </c>
      <c r="F61" s="32">
        <v>204</v>
      </c>
      <c r="G61" s="34">
        <f t="shared" si="3"/>
        <v>100</v>
      </c>
      <c r="H61" s="34">
        <f t="shared" si="1"/>
        <v>465.686274509804</v>
      </c>
    </row>
    <row r="62" spans="3:8" ht="13.5" customHeight="1">
      <c r="C62" s="15" t="s">
        <v>28</v>
      </c>
      <c r="D62" s="32">
        <v>37.5</v>
      </c>
      <c r="E62" s="32">
        <v>25</v>
      </c>
      <c r="F62" s="32">
        <v>25</v>
      </c>
      <c r="G62" s="34">
        <f t="shared" si="3"/>
        <v>66.66666666666666</v>
      </c>
      <c r="H62" s="34">
        <v>0</v>
      </c>
    </row>
    <row r="63" spans="3:8" ht="11.25" customHeight="1">
      <c r="C63" s="15" t="s">
        <v>60</v>
      </c>
      <c r="D63" s="32">
        <v>978.1</v>
      </c>
      <c r="E63" s="32">
        <v>890.2</v>
      </c>
      <c r="F63" s="32">
        <v>1220</v>
      </c>
      <c r="G63" s="34">
        <f t="shared" si="3"/>
        <v>91.01318883549739</v>
      </c>
      <c r="H63" s="34">
        <f t="shared" si="1"/>
        <v>72.9672131147541</v>
      </c>
    </row>
    <row r="64" spans="3:8" ht="12" customHeight="1">
      <c r="C64" s="15" t="s">
        <v>62</v>
      </c>
      <c r="D64" s="32">
        <v>16230.9</v>
      </c>
      <c r="E64" s="32">
        <v>12967.5</v>
      </c>
      <c r="F64" s="32">
        <v>14217</v>
      </c>
      <c r="G64" s="34">
        <f t="shared" si="3"/>
        <v>79.89390606805537</v>
      </c>
      <c r="H64" s="34">
        <f t="shared" si="1"/>
        <v>91.21122599704579</v>
      </c>
    </row>
    <row r="65" spans="3:8" ht="13.5" customHeight="1">
      <c r="C65" s="14" t="s">
        <v>13</v>
      </c>
      <c r="D65" s="31">
        <f>D67+D68+D69</f>
        <v>19728.8</v>
      </c>
      <c r="E65" s="31">
        <f>E67+E68+E69</f>
        <v>18500.8</v>
      </c>
      <c r="F65" s="31">
        <f>F67+F68+F69</f>
        <v>6728</v>
      </c>
      <c r="G65" s="35">
        <f t="shared" si="3"/>
        <v>93.7755970966303</v>
      </c>
      <c r="H65" s="35">
        <f t="shared" si="1"/>
        <v>274.9821640903686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180.7</v>
      </c>
      <c r="E67" s="37">
        <v>180.7</v>
      </c>
      <c r="F67" s="37">
        <v>310</v>
      </c>
      <c r="G67" s="34">
        <f>E67/D67*100</f>
        <v>100</v>
      </c>
      <c r="H67" s="34">
        <f t="shared" si="1"/>
        <v>58.29032258064516</v>
      </c>
    </row>
    <row r="68" spans="3:8" ht="13.5" customHeight="1">
      <c r="C68" s="15" t="s">
        <v>39</v>
      </c>
      <c r="D68" s="32">
        <v>9358.8</v>
      </c>
      <c r="E68" s="32">
        <v>9328.8</v>
      </c>
      <c r="F68" s="32">
        <v>3860</v>
      </c>
      <c r="G68" s="34">
        <f>E68/D68*100</f>
        <v>99.67944608283113</v>
      </c>
      <c r="H68" s="34">
        <f t="shared" si="1"/>
        <v>241.67875647668393</v>
      </c>
    </row>
    <row r="69" spans="3:8" ht="13.5" customHeight="1">
      <c r="C69" s="15" t="s">
        <v>55</v>
      </c>
      <c r="D69" s="32">
        <v>10189.3</v>
      </c>
      <c r="E69" s="32">
        <v>8991.3</v>
      </c>
      <c r="F69" s="32">
        <v>2558</v>
      </c>
      <c r="G69" s="34">
        <f>E69/D69*100</f>
        <v>88.24256818427173</v>
      </c>
      <c r="H69" s="34">
        <f t="shared" si="1"/>
        <v>351.4972634870993</v>
      </c>
    </row>
    <row r="70" spans="3:8" ht="13.5" customHeight="1">
      <c r="C70" s="13" t="s">
        <v>29</v>
      </c>
      <c r="D70" s="33">
        <v>114.6</v>
      </c>
      <c r="E70" s="33">
        <v>114.6</v>
      </c>
      <c r="F70" s="31">
        <v>24</v>
      </c>
      <c r="G70" s="35">
        <f>E70/D70*100</f>
        <v>100</v>
      </c>
      <c r="H70" s="34">
        <v>0</v>
      </c>
    </row>
    <row r="71" spans="3:8" ht="15" customHeight="1">
      <c r="C71" s="14" t="s">
        <v>9</v>
      </c>
      <c r="D71" s="31">
        <f>D73+D74+D75+D76+D78+D77</f>
        <v>70444.3</v>
      </c>
      <c r="E71" s="31">
        <f>E73+E74+E75+E76+E78+E77</f>
        <v>69644.2</v>
      </c>
      <c r="F71" s="31">
        <f>F73+F74+F75+F76+F78</f>
        <v>71178</v>
      </c>
      <c r="G71" s="35">
        <f>E71/D71*100</f>
        <v>98.86420902755793</v>
      </c>
      <c r="H71" s="34">
        <f t="shared" si="1"/>
        <v>97.84512068335721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10221.9</v>
      </c>
      <c r="E73" s="32">
        <v>9978.4</v>
      </c>
      <c r="F73" s="32">
        <v>9751</v>
      </c>
      <c r="G73" s="34">
        <f>E73/D73*100</f>
        <v>97.61785969340337</v>
      </c>
      <c r="H73" s="34">
        <f t="shared" si="1"/>
        <v>102.33206850579428</v>
      </c>
    </row>
    <row r="74" spans="3:8" ht="12.75" customHeight="1">
      <c r="C74" s="15" t="s">
        <v>37</v>
      </c>
      <c r="D74" s="32">
        <v>48216.9</v>
      </c>
      <c r="E74" s="32">
        <v>47844.2</v>
      </c>
      <c r="F74" s="32">
        <v>55050</v>
      </c>
      <c r="G74" s="34">
        <f>E74/D74*100</f>
        <v>99.22703450449946</v>
      </c>
      <c r="H74" s="34">
        <f t="shared" si="1"/>
        <v>86.91044504995457</v>
      </c>
    </row>
    <row r="75" spans="3:8" ht="25.5" customHeight="1">
      <c r="C75" s="15" t="s">
        <v>67</v>
      </c>
      <c r="D75" s="32">
        <v>29.7</v>
      </c>
      <c r="E75" s="32">
        <v>29.7</v>
      </c>
      <c r="F75" s="32">
        <v>54</v>
      </c>
      <c r="G75" s="34">
        <f aca="true" t="shared" si="4" ref="G75:G97">E75/D75*100</f>
        <v>100</v>
      </c>
      <c r="H75" s="34">
        <f t="shared" si="1"/>
        <v>54.99999999999999</v>
      </c>
    </row>
    <row r="76" spans="3:8" ht="13.5" customHeight="1">
      <c r="C76" s="42" t="s">
        <v>72</v>
      </c>
      <c r="D76" s="32">
        <v>45.4</v>
      </c>
      <c r="E76" s="32">
        <v>45.4</v>
      </c>
      <c r="F76" s="32">
        <v>28</v>
      </c>
      <c r="G76" s="34">
        <f t="shared" si="4"/>
        <v>100</v>
      </c>
      <c r="H76" s="34">
        <f aca="true" t="shared" si="5" ref="H76:H97">E76/F76*100</f>
        <v>162.14285714285714</v>
      </c>
    </row>
    <row r="77" spans="3:8" ht="13.5" customHeight="1">
      <c r="C77" s="42" t="s">
        <v>89</v>
      </c>
      <c r="D77" s="32">
        <v>5479.6</v>
      </c>
      <c r="E77" s="32">
        <v>5300.2</v>
      </c>
      <c r="F77" s="32"/>
      <c r="G77" s="34"/>
      <c r="H77" s="34"/>
    </row>
    <row r="78" spans="3:8" ht="13.5" customHeight="1">
      <c r="C78" s="15" t="s">
        <v>38</v>
      </c>
      <c r="D78" s="32">
        <v>6450.8</v>
      </c>
      <c r="E78" s="32">
        <v>6446.3</v>
      </c>
      <c r="F78" s="32">
        <v>6295</v>
      </c>
      <c r="G78" s="34">
        <f t="shared" si="4"/>
        <v>99.93024121039251</v>
      </c>
      <c r="H78" s="34">
        <f t="shared" si="5"/>
        <v>102.40349483717237</v>
      </c>
    </row>
    <row r="79" spans="3:8" ht="12.75" customHeight="1">
      <c r="C79" s="13" t="s">
        <v>70</v>
      </c>
      <c r="D79" s="33">
        <f>D81+D82</f>
        <v>12025.5</v>
      </c>
      <c r="E79" s="33">
        <f>E81+E82</f>
        <v>11891.9</v>
      </c>
      <c r="F79" s="33">
        <f>F81+F82</f>
        <v>8431</v>
      </c>
      <c r="G79" s="34">
        <f t="shared" si="4"/>
        <v>98.88902748326473</v>
      </c>
      <c r="H79" s="34">
        <f t="shared" si="5"/>
        <v>141.04969754477523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61</v>
      </c>
      <c r="D81" s="32">
        <v>12025.5</v>
      </c>
      <c r="E81" s="32">
        <v>11891.9</v>
      </c>
      <c r="F81" s="32">
        <v>8431</v>
      </c>
      <c r="G81" s="34">
        <f t="shared" si="4"/>
        <v>98.88902748326473</v>
      </c>
      <c r="H81" s="34">
        <f t="shared" si="5"/>
        <v>141.04969754477523</v>
      </c>
    </row>
    <row r="82" spans="3:8" ht="25.5" customHeight="1">
      <c r="C82" s="15" t="s">
        <v>71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23047.200000000004</v>
      </c>
      <c r="E83" s="31">
        <f>E85+E86+E87+E88+E89</f>
        <v>23016.1</v>
      </c>
      <c r="F83" s="31">
        <f>F85+F86+F87+F88+F89</f>
        <v>15309</v>
      </c>
      <c r="G83" s="35">
        <f t="shared" si="4"/>
        <v>99.86505953000795</v>
      </c>
      <c r="H83" s="35">
        <f t="shared" si="5"/>
        <v>150.34358873865045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1618.7</v>
      </c>
      <c r="E85" s="32">
        <v>1618.7</v>
      </c>
      <c r="F85" s="32">
        <v>719</v>
      </c>
      <c r="G85" s="34">
        <f t="shared" si="4"/>
        <v>100</v>
      </c>
      <c r="H85" s="34">
        <f t="shared" si="5"/>
        <v>225.13212795549373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2006.9</v>
      </c>
      <c r="E87" s="32">
        <v>2003.9</v>
      </c>
      <c r="F87" s="32">
        <v>1665</v>
      </c>
      <c r="G87" s="34">
        <f t="shared" si="4"/>
        <v>99.85051572076337</v>
      </c>
      <c r="H87" s="34">
        <f t="shared" si="5"/>
        <v>120.35435435435436</v>
      </c>
    </row>
    <row r="88" spans="3:8" ht="12" customHeight="1">
      <c r="C88" s="15" t="s">
        <v>44</v>
      </c>
      <c r="D88" s="32">
        <v>18469.7</v>
      </c>
      <c r="E88" s="32">
        <v>18441.6</v>
      </c>
      <c r="F88" s="32">
        <v>12011</v>
      </c>
      <c r="G88" s="34">
        <f t="shared" si="4"/>
        <v>99.84785892569991</v>
      </c>
      <c r="H88" s="34">
        <f t="shared" si="5"/>
        <v>153.53925568229124</v>
      </c>
    </row>
    <row r="89" spans="3:8" ht="25.5">
      <c r="C89" s="15" t="s">
        <v>33</v>
      </c>
      <c r="D89" s="32">
        <v>951.9</v>
      </c>
      <c r="E89" s="32">
        <v>951.9</v>
      </c>
      <c r="F89" s="32">
        <v>914</v>
      </c>
      <c r="G89" s="34">
        <f t="shared" si="4"/>
        <v>100</v>
      </c>
      <c r="H89" s="34">
        <f t="shared" si="5"/>
        <v>104.14660831509848</v>
      </c>
    </row>
    <row r="90" spans="3:8" ht="12.75" customHeight="1">
      <c r="C90" s="13" t="s">
        <v>43</v>
      </c>
      <c r="D90" s="33">
        <v>50.1</v>
      </c>
      <c r="E90" s="33">
        <f>E92</f>
        <v>50.1</v>
      </c>
      <c r="F90" s="33">
        <f>F92+F91</f>
        <v>97</v>
      </c>
      <c r="G90" s="35">
        <f t="shared" si="4"/>
        <v>100</v>
      </c>
      <c r="H90" s="35">
        <f t="shared" si="5"/>
        <v>51.64948453608248</v>
      </c>
    </row>
    <row r="91" spans="3:8" ht="12.75" customHeight="1">
      <c r="C91" s="15" t="s">
        <v>83</v>
      </c>
      <c r="D91" s="32"/>
      <c r="E91" s="32"/>
      <c r="F91" s="33">
        <v>2</v>
      </c>
      <c r="G91" s="35"/>
      <c r="H91" s="35"/>
    </row>
    <row r="92" spans="3:8" ht="12.75" customHeight="1">
      <c r="C92" s="15" t="s">
        <v>59</v>
      </c>
      <c r="D92" s="32">
        <v>50.1</v>
      </c>
      <c r="E92" s="32">
        <v>50.1</v>
      </c>
      <c r="F92" s="32">
        <v>95</v>
      </c>
      <c r="G92" s="34">
        <f t="shared" si="4"/>
        <v>100</v>
      </c>
      <c r="H92" s="34">
        <f t="shared" si="5"/>
        <v>52.73684210526316</v>
      </c>
    </row>
    <row r="93" spans="3:8" ht="11.25" customHeight="1">
      <c r="C93" s="13" t="s">
        <v>64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170748.30000000002</v>
      </c>
      <c r="E95" s="31">
        <f>E42+E52+E53+E58+E65+E70+E71+E79+E83+E90</f>
        <v>164722.8</v>
      </c>
      <c r="F95" s="31">
        <f>F42+F52+F53+F58+F65+F70+F71+F79+F83+F90</f>
        <v>142655</v>
      </c>
      <c r="G95" s="35">
        <f t="shared" si="4"/>
        <v>96.47112152800348</v>
      </c>
      <c r="H95" s="35">
        <f t="shared" si="5"/>
        <v>115.46934912901756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-5699.3000000000175</v>
      </c>
      <c r="E97" s="37">
        <f>E39-E95</f>
        <v>366.30000000001746</v>
      </c>
      <c r="F97" s="37">
        <f>F39-F95</f>
        <v>3390.600000000006</v>
      </c>
      <c r="G97" s="34">
        <f t="shared" si="4"/>
        <v>-6.427105083080666</v>
      </c>
      <c r="H97" s="34">
        <f t="shared" si="5"/>
        <v>10.803397628738773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0" t="s">
        <v>91</v>
      </c>
      <c r="D99" s="39"/>
      <c r="E99" s="39"/>
      <c r="F99" s="39"/>
      <c r="G99" s="55" t="s">
        <v>88</v>
      </c>
      <c r="H99" s="55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90</v>
      </c>
      <c r="D101" s="40"/>
      <c r="E101" s="40"/>
      <c r="F101" s="40"/>
      <c r="G101" s="40"/>
      <c r="H101" s="41"/>
    </row>
    <row r="102" spans="3:8" ht="15">
      <c r="C102" s="9" t="s">
        <v>51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user</cp:lastModifiedBy>
  <cp:lastPrinted>2018-01-22T07:55:48Z</cp:lastPrinted>
  <dcterms:created xsi:type="dcterms:W3CDTF">2004-09-09T10:37:16Z</dcterms:created>
  <dcterms:modified xsi:type="dcterms:W3CDTF">2018-01-26T10:22:20Z</dcterms:modified>
  <cp:category/>
  <cp:version/>
  <cp:contentType/>
  <cp:contentStatus/>
</cp:coreProperties>
</file>