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35" windowWidth="10005" windowHeight="7005" activeTab="0"/>
  </bookViews>
  <sheets>
    <sheet name="доходы 1 кв  2018" sheetId="1" r:id="rId1"/>
  </sheets>
  <definedNames>
    <definedName name="_xlnm._FilterDatabase" localSheetId="0" hidden="1">'доходы 1 кв  2018'!$A$7:$E$111</definedName>
    <definedName name="_xlnm.Print_Titles" localSheetId="0">'доходы 1 кв  2018'!$4:$7</definedName>
    <definedName name="_xlnm.Print_Area" localSheetId="0">'доходы 1 кв  2018'!$A$1:$E$111</definedName>
  </definedNames>
  <calcPr fullCalcOnLoad="1"/>
</workbook>
</file>

<file path=xl/sharedStrings.xml><?xml version="1.0" encoding="utf-8"?>
<sst xmlns="http://schemas.openxmlformats.org/spreadsheetml/2006/main" count="233" uniqueCount="201">
  <si>
    <t>Код бюджетной классификации Российской Федерации</t>
  </si>
  <si>
    <t>Наименование доходов</t>
  </si>
  <si>
    <t>1</t>
  </si>
  <si>
    <t>2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</si>
  <si>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</si>
  <si>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</si>
  <si>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</si>
  <si>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</si>
  <si>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</si>
  <si>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</si>
  <si>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</si>
  <si>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</si>
  <si>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</si>
  <si>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</si>
  <si>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Дотации бюджетам 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</si>
  <si>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</si>
  <si>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</si>
  <si>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</si>
  <si>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</si>
  <si>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</si>
  <si>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</si>
  <si>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</si>
  <si>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</si>
  <si>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в том числе:</t>
  </si>
  <si>
    <t>субвенции бюджетам муниципальных районов для осуществления отдельных  государственных полномочий Брянской области в сфере осуществления деятельности по профилактике безнадзорности и правонарушений несовершеннолетних, организации деятельности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</si>
  <si>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для осуществления отдельных 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</si>
  <si>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на осуществление отдельных полномочий органов государственной власти 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</si>
  <si>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по возмещению расходов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</si>
  <si>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</si>
  <si>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на финансовое обеспечение получения дошкольного образования в дошкольных образовательных организациях</t>
  </si>
  <si>
    <t>субвенции бюджетам муниципальным районов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</si>
  <si>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</si>
  <si>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</si>
  <si>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субвенции бюджетам муниицпальных районов на организацию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</si>
  <si>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</si>
  <si>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 для осуществления отдельных  государственных полномочий Брянской области в сфере осуществления деятельности по профилактике безнадзорности и правонарушений несовершеннолетних, организации деятельности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</si>
  <si>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межбюджетные трансферты на осуществление первичного воинского учета на территориях, где отсутствуют военные комиссариаты (Рогнединское городское поселение)</t>
  </si>
  <si>
    <t>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</si>
  <si>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</si>
  <si>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</si>
  <si>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 городского типа на территории Брянской области</t>
  </si>
  <si>
    <t>прочие межбюджетные трансферты, передаваемые бюджетам муниципальных районов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</si>
  <si>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</si>
  <si>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</si>
  <si>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Прочие дотации</t>
  </si>
  <si>
    <t>2 02 15001 05 0000 151</t>
  </si>
  <si>
    <t>2 02 15001 00 0000 151</t>
  </si>
  <si>
    <t>2 02 19999 05 0000 151</t>
  </si>
  <si>
    <t>2 02 20000 00 0000 151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</si>
  <si>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</si>
  <si>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</si>
  <si>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</si>
  <si>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</si>
  <si>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</si>
  <si>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</si>
  <si>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</si>
  <si>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</si>
  <si>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</si>
  <si>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</si>
  <si>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</si>
  <si>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</si>
  <si>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</si>
  <si>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</si>
  <si>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</si>
  <si>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</si>
  <si>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</si>
  <si>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</si>
  <si>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</si>
  <si>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</si>
  <si>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</si>
  <si>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</si>
  <si>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</si>
  <si>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</si>
  <si>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</si>
  <si>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</si>
  <si>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</si>
  <si>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</si>
  <si>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</si>
  <si>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</si>
  <si>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</si>
  <si>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</si>
  <si>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</si>
  <si>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</si>
  <si>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</si>
  <si>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</si>
  <si>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</si>
  <si>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</si>
  <si>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</si>
  <si>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</si>
  <si>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1 11 01000 00 0000 120 </t>
  </si>
  <si>
    <t>Доходы в виде прибыли, приходящейся на доли в уставных (складочных) капиталах хозяйственных товариществ и общество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</si>
  <si>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</si>
  <si>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общество или дивидендов по акциям, принадлежащим муниципальным районам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</si>
  <si>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</si>
  <si>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</si>
  <si>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</si>
  <si>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</si>
  <si>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</si>
  <si>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</si>
  <si>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</si>
  <si>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</si>
  <si>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</si>
  <si>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</si>
  <si>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</si>
  <si>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</si>
  <si>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1 11 07010 00 0000 120 </t>
  </si>
  <si>
    <t>Доходы от 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</si>
  <si>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</si>
  <si>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</si>
  <si>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</si>
  <si>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</si>
  <si>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</si>
  <si>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</si>
  <si>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</si>
  <si>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</si>
  <si>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</si>
  <si>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атомосферный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</si>
  <si>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</si>
  <si>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</si>
  <si>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</si>
  <si>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</si>
  <si>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</si>
  <si>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</si>
  <si>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 xml:space="preserve">1 13 02000 00 0000 130 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</si>
  <si>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</si>
  <si>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</si>
  <si>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</si>
  <si>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</si>
  <si>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</si>
  <si>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</si>
  <si>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</si>
  <si>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</si>
  <si>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</si>
  <si>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</si>
  <si>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</si>
  <si>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</si>
  <si>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</si>
  <si>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</si>
  <si>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</si>
  <si>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</si>
  <si>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</si>
  <si>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</si>
  <si>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 118, статьей  119.1, пунктами 1 и 2 статьи 120, статьями 125, 126, 128, 129, 129.1,  132, 133, 134, 135, 135.1 Налогового кодекса Российской Федерации 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</si>
  <si>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</si>
  <si>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</si>
  <si>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</si>
  <si>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</si>
  <si>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</si>
  <si>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</si>
  <si>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</si>
  <si>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</si>
  <si>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</si>
  <si>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</si>
  <si>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</si>
  <si>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</si>
  <si>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исполнение переданных полномочий в сфере культуры</t>
  </si>
  <si>
    <t>2 02 35118 05 0000 151</t>
  </si>
  <si>
    <t>2 02 29999 05 0000 151</t>
  </si>
  <si>
    <t xml:space="preserve">2 02 15002 00 0000 151 </t>
  </si>
  <si>
    <t>2 02 15002 05 0000 151</t>
  </si>
  <si>
    <t>2 02 35118 00 0000 151</t>
  </si>
  <si>
    <t>2 02 35260 00 0000 151</t>
  </si>
  <si>
    <t>2 02 35260 05 0000 151</t>
  </si>
  <si>
    <t>2 02 30024 05 0000 151</t>
  </si>
  <si>
    <t>2 02 30024 00 0000 151</t>
  </si>
  <si>
    <t>2 02 30029 00 0000 151</t>
  </si>
  <si>
    <t>2 02 30029 05 0000 151</t>
  </si>
  <si>
    <t>2 02 35082 00 0000 151</t>
  </si>
  <si>
    <t>2 02 35082 05 0000 151</t>
  </si>
  <si>
    <t xml:space="preserve"> 2 02 40000 00 0000 151 </t>
  </si>
  <si>
    <t xml:space="preserve"> 2 02 40014 00 0000 151 </t>
  </si>
  <si>
    <t xml:space="preserve"> 2 02 40014 05 0000 151 </t>
  </si>
  <si>
    <t>2 0235000 00 0000151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</si>
  <si>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</si>
  <si>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</si>
  <si>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</si>
  <si>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 ресурсов, земельного законодательства, лесного законодательства, водного законодательства  </t>
  </si>
  <si>
    <t>1 16 25060 01 0000 140</t>
  </si>
  <si>
    <t>Денежные взыскания (штрафы) за нарушение земельного законодательства</t>
  </si>
  <si>
    <t>ВСЕГО доходов</t>
  </si>
  <si>
    <t xml:space="preserve"> 2 02 40099 05 0000 151 </t>
  </si>
  <si>
    <t>Процент кассового исполнения к уточненным назначениям</t>
  </si>
  <si>
    <t>Доходы районного бюджета за 1 квартал 2018 года</t>
  </si>
  <si>
    <t>Прогноз доходов
 на 2018 год</t>
  </si>
  <si>
    <t>Кассовое исполнение за                                               1 квартал                   2018 года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</si>
  <si>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</si>
  <si>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2 02 20216 05 0000 151</t>
  </si>
  <si>
    <t>Субсидия бюджетам муниципальных районов на поддержку отрасли культуры</t>
  </si>
  <si>
    <t>2 02 20216 00 0000 151</t>
  </si>
  <si>
    <t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</si>
  <si>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2 02 25519 00 0000 151</t>
  </si>
  <si>
    <t>Субсидия бюджетам  на поддержку отрасли культуры</t>
  </si>
  <si>
    <t>2 02 25519 05 0000 151</t>
  </si>
  <si>
    <t xml:space="preserve">Прочие субсидии бюджетам </t>
  </si>
  <si>
    <t>2 02 29999 00 0000 151</t>
  </si>
  <si>
    <t>-90966,16</t>
  </si>
  <si>
    <t>1 12 01041 01 0000 120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</si>
  <si>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</si>
  <si>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 об административных правонарушениях</t>
  </si>
  <si>
    <t>0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</si>
  <si>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к постановлению администрации Рогнединского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9. 04. 2018 г.  № 153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</si>
</sst>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_ ;[Red]\-#,##0.0\ "/>
    <numFmt numFmtId="170" formatCode="0.000"/>
    <numFmt numFmtId="171" formatCode="#,##0.000_ ;[Red]\-#,##0.000\ "/>
    <numFmt numFmtId="172" formatCode="#,##0.00_ ;[Red]\-#,##0.00\ "/>
    <numFmt numFmtId="173" formatCode="#,##0.0000_ ;[Red]\-#,##0.0000\ 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i/>
      <sz val="14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 quotePrefix="1">
      <alignment horizontal="left" vertical="center" shrinkToFit="1"/>
    </xf>
    <xf numFmtId="0" fontId="3" fillId="0" borderId="12" xfId="0" applyFont="1" applyFill="1" applyBorder="1" applyAlignment="1">
      <alignment horizontal="left" vertical="justify" shrinkToFit="1"/>
    </xf>
    <xf numFmtId="0" fontId="2" fillId="0" borderId="12" xfId="0" applyFont="1" applyFill="1" applyBorder="1" applyAlignment="1">
      <alignment horizontal="left" vertical="justify" shrinkToFit="1"/>
    </xf>
    <xf numFmtId="0" fontId="6" fillId="0" borderId="12" xfId="0" applyFont="1" applyFill="1" applyBorder="1" applyAlignment="1">
      <alignment horizontal="left" vertical="justify" shrinkToFit="1"/>
    </xf>
    <xf numFmtId="0" fontId="2" fillId="0" borderId="10" xfId="0" applyFont="1" applyBorder="1" applyAlignment="1">
      <alignment horizontal="left" vertical="justify" wrapText="1"/>
    </xf>
    <xf numFmtId="3" fontId="6" fillId="0" borderId="12" xfId="0" applyNumberFormat="1" applyFont="1" applyFill="1" applyBorder="1" applyAlignment="1">
      <alignment horizontal="left" vertical="justify" shrinkToFit="1"/>
    </xf>
    <xf numFmtId="0" fontId="6" fillId="0" borderId="10" xfId="0" applyFont="1" applyFill="1" applyBorder="1" applyAlignment="1">
      <alignment horizontal="left" vertical="justify" shrinkToFit="1"/>
    </xf>
    <xf numFmtId="0" fontId="2" fillId="0" borderId="10" xfId="0" applyFont="1" applyFill="1" applyBorder="1" applyAlignment="1">
      <alignment horizontal="left" vertical="justify" shrinkToFit="1"/>
    </xf>
    <xf numFmtId="0" fontId="8" fillId="0" borderId="10" xfId="0" applyFont="1" applyFill="1" applyBorder="1" applyAlignment="1">
      <alignment horizontal="left" vertical="top" shrinkToFit="1"/>
    </xf>
    <xf numFmtId="0" fontId="4" fillId="33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3" fillId="33" borderId="10" xfId="0" applyNumberFormat="1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shrinkToFit="1"/>
    </xf>
    <xf numFmtId="0" fontId="8" fillId="0" borderId="12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justify" shrinkToFit="1"/>
    </xf>
    <xf numFmtId="0" fontId="3" fillId="0" borderId="15" xfId="0" applyFont="1" applyFill="1" applyBorder="1" applyAlignment="1">
      <alignment horizontal="left" vertical="justify" wrapText="1"/>
    </xf>
    <xf numFmtId="0" fontId="3" fillId="33" borderId="10" xfId="0" applyNumberFormat="1" applyFont="1" applyFill="1" applyBorder="1" applyAlignment="1">
      <alignment horizontal="left" vertical="center" shrinkToFit="1"/>
    </xf>
    <xf numFmtId="0" fontId="2" fillId="33" borderId="10" xfId="0" applyNumberFormat="1" applyFont="1" applyFill="1" applyBorder="1" applyAlignment="1">
      <alignment horizontal="left" vertical="justify" shrinkToFit="1"/>
    </xf>
    <xf numFmtId="0" fontId="2" fillId="33" borderId="10" xfId="0" applyNumberFormat="1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top" shrinkToFit="1"/>
    </xf>
    <xf numFmtId="0" fontId="3" fillId="33" borderId="10" xfId="0" applyNumberFormat="1" applyFont="1" applyFill="1" applyBorder="1" applyAlignment="1" quotePrefix="1">
      <alignment horizontal="left" vertical="justify" shrinkToFit="1"/>
    </xf>
    <xf numFmtId="0" fontId="3" fillId="33" borderId="10" xfId="0" applyNumberFormat="1" applyFont="1" applyFill="1" applyBorder="1" applyAlignment="1">
      <alignment horizontal="left" vertical="justify" shrinkToFit="1"/>
    </xf>
    <xf numFmtId="0" fontId="2" fillId="33" borderId="10" xfId="0" applyNumberFormat="1" applyFont="1" applyFill="1" applyBorder="1" applyAlignment="1" quotePrefix="1">
      <alignment horizontal="left" vertical="justify" shrinkToFit="1"/>
    </xf>
    <xf numFmtId="0" fontId="2" fillId="0" borderId="10" xfId="0" applyFont="1" applyFill="1" applyBorder="1" applyAlignment="1">
      <alignment horizontal="left" vertical="justify"/>
    </xf>
    <xf numFmtId="0" fontId="8" fillId="0" borderId="12" xfId="0" applyFont="1" applyFill="1" applyBorder="1" applyAlignment="1">
      <alignment horizontal="left" vertical="top" shrinkToFit="1"/>
    </xf>
    <xf numFmtId="0" fontId="4" fillId="33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top" shrinkToFit="1"/>
    </xf>
    <xf numFmtId="2" fontId="10" fillId="33" borderId="16" xfId="0" applyNumberFormat="1" applyFont="1" applyFill="1" applyBorder="1" applyAlignment="1">
      <alignment horizontal="right" wrapText="1"/>
    </xf>
    <xf numFmtId="2" fontId="9" fillId="33" borderId="16" xfId="0" applyNumberFormat="1" applyFont="1" applyFill="1" applyBorder="1" applyAlignment="1">
      <alignment horizontal="right" wrapText="1"/>
    </xf>
    <xf numFmtId="2" fontId="9" fillId="33" borderId="10" xfId="0" applyNumberFormat="1" applyFont="1" applyFill="1" applyBorder="1" applyAlignment="1">
      <alignment horizontal="right" wrapText="1"/>
    </xf>
    <xf numFmtId="49" fontId="10" fillId="33" borderId="16" xfId="0" applyNumberFormat="1" applyFont="1" applyFill="1" applyBorder="1" applyAlignment="1">
      <alignment horizontal="right" wrapText="1"/>
    </xf>
    <xf numFmtId="2" fontId="3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justify" wrapText="1"/>
    </xf>
    <xf numFmtId="2" fontId="9" fillId="0" borderId="16" xfId="0" applyNumberFormat="1" applyFont="1" applyFill="1" applyBorder="1" applyAlignment="1">
      <alignment horizontal="right" vertical="center" wrapText="1"/>
    </xf>
    <xf numFmtId="2" fontId="12" fillId="0" borderId="16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9" fillId="0" borderId="17" xfId="0" applyNumberFormat="1" applyFont="1" applyFill="1" applyBorder="1" applyAlignment="1">
      <alignment horizontal="right" vertical="center" wrapText="1"/>
    </xf>
    <xf numFmtId="2" fontId="10" fillId="33" borderId="16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4" fontId="15" fillId="34" borderId="10" xfId="0" applyNumberFormat="1" applyFont="1" applyFill="1" applyBorder="1" applyAlignment="1" applyProtection="1">
      <alignment horizontal="right" vertical="top" shrinkToFit="1"/>
      <protection locked="0"/>
    </xf>
    <xf numFmtId="2" fontId="13" fillId="33" borderId="12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justify" wrapText="1"/>
    </xf>
    <xf numFmtId="2" fontId="13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74" fontId="9" fillId="33" borderId="10" xfId="0" applyNumberFormat="1" applyFont="1" applyFill="1" applyBorder="1" applyAlignment="1">
      <alignment horizontal="right" wrapText="1"/>
    </xf>
    <xf numFmtId="174" fontId="10" fillId="33" borderId="10" xfId="0" applyNumberFormat="1" applyFont="1" applyFill="1" applyBorder="1" applyAlignment="1">
      <alignment horizontal="right" wrapText="1"/>
    </xf>
    <xf numFmtId="49" fontId="9" fillId="33" borderId="16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 wrapText="1" shrinkToFit="1"/>
    </xf>
    <xf numFmtId="49" fontId="2" fillId="33" borderId="20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showZeros="0" tabSelected="1" view="pageBreakPreview" zoomScale="60" zoomScaleNormal="70" zoomScalePageLayoutView="0" workbookViewId="0" topLeftCell="A88">
      <selection activeCell="B13" sqref="B13"/>
    </sheetView>
  </sheetViews>
  <sheetFormatPr defaultColWidth="9.140625" defaultRowHeight="15"/>
  <cols>
    <col min="1" max="1" width="30.00390625" style="2" customWidth="1"/>
    <col min="2" max="2" width="96.57421875" style="2" customWidth="1"/>
    <col min="3" max="3" width="21.140625" style="2" customWidth="1"/>
    <col min="4" max="4" width="23.57421875" style="2" customWidth="1"/>
    <col min="5" max="5" width="22.421875" style="3" customWidth="1"/>
    <col min="6" max="7" width="21.140625" style="2" customWidth="1"/>
    <col min="8" max="8" width="20.8515625" style="2" customWidth="1"/>
    <col min="9" max="16384" width="9.140625" style="2" customWidth="1"/>
  </cols>
  <sheetData>
    <row r="1" spans="2:5" ht="129" customHeight="1">
      <c r="B1" s="78" t="s">
        <v>200</v>
      </c>
      <c r="C1" s="79"/>
      <c r="D1" s="79"/>
      <c r="E1" s="79"/>
    </row>
    <row r="2" spans="1:5" ht="21.75" customHeight="1">
      <c r="A2" s="80" t="s">
        <v>182</v>
      </c>
      <c r="B2" s="81"/>
      <c r="C2" s="81"/>
      <c r="D2" s="82"/>
      <c r="E2" s="82"/>
    </row>
    <row r="3" spans="1:5" ht="2.25" customHeight="1" hidden="1">
      <c r="A3" s="4"/>
      <c r="B3" s="4"/>
      <c r="C3" s="4"/>
      <c r="D3" s="4"/>
      <c r="E3" s="5"/>
    </row>
    <row r="4" spans="1:5" ht="27" customHeight="1">
      <c r="A4" s="86" t="s">
        <v>0</v>
      </c>
      <c r="B4" s="86" t="s">
        <v>1</v>
      </c>
      <c r="C4" s="75" t="s">
        <v>183</v>
      </c>
      <c r="D4" s="75" t="s">
        <v>184</v>
      </c>
      <c r="E4" s="83" t="s">
        <v>181</v>
      </c>
    </row>
    <row r="5" spans="1:5" ht="18.75" customHeight="1">
      <c r="A5" s="87"/>
      <c r="B5" s="87"/>
      <c r="C5" s="89"/>
      <c r="D5" s="76"/>
      <c r="E5" s="84"/>
    </row>
    <row r="6" spans="1:5" ht="86.25" customHeight="1">
      <c r="A6" s="88"/>
      <c r="B6" s="88"/>
      <c r="C6" s="90"/>
      <c r="D6" s="77"/>
      <c r="E6" s="85"/>
    </row>
    <row r="7" spans="1:5" ht="18.75" customHeight="1">
      <c r="A7" s="1" t="s">
        <v>2</v>
      </c>
      <c r="B7" s="1" t="s">
        <v>3</v>
      </c>
      <c r="C7" s="1">
        <v>3</v>
      </c>
      <c r="D7" s="1">
        <v>4</v>
      </c>
      <c r="E7" s="1">
        <v>5</v>
      </c>
    </row>
    <row r="8" spans="1:8" ht="27.75" customHeight="1">
      <c r="A8" s="10" t="s">
        <v>4</v>
      </c>
      <c r="B8" s="21" t="s">
        <v>5</v>
      </c>
      <c r="C8" s="45">
        <f>C10+C15+C21+C26+C29+C41+C48+C52+C56</f>
        <v>33850000</v>
      </c>
      <c r="D8" s="45">
        <f>D10+D15+D21+D26+D29+D41+D48+D52+D56</f>
        <v>7363490.31</v>
      </c>
      <c r="E8" s="70">
        <f>D8/C8*100</f>
        <v>21.753294859675034</v>
      </c>
      <c r="F8" s="6"/>
      <c r="G8" s="6"/>
      <c r="H8" s="6"/>
    </row>
    <row r="9" spans="1:8" ht="30" customHeight="1">
      <c r="A9" s="10" t="s">
        <v>49</v>
      </c>
      <c r="B9" s="21" t="s">
        <v>50</v>
      </c>
      <c r="C9" s="44">
        <f>C10</f>
        <v>23700000</v>
      </c>
      <c r="D9" s="44">
        <f>D10</f>
        <v>5313706.79</v>
      </c>
      <c r="E9" s="70">
        <f aca="true" t="shared" si="0" ref="E9:E73">D9/C9*100</f>
        <v>22.420703755274264</v>
      </c>
      <c r="F9" s="6"/>
      <c r="G9" s="6"/>
      <c r="H9" s="6"/>
    </row>
    <row r="10" spans="1:8" ht="30" customHeight="1">
      <c r="A10" s="32" t="s">
        <v>51</v>
      </c>
      <c r="B10" s="21" t="s">
        <v>52</v>
      </c>
      <c r="C10" s="44">
        <f>C11+C12+C13+C14</f>
        <v>23700000</v>
      </c>
      <c r="D10" s="44">
        <f>D11+D12+D13+D14</f>
        <v>5313706.79</v>
      </c>
      <c r="E10" s="70">
        <f t="shared" si="0"/>
        <v>22.420703755274264</v>
      </c>
      <c r="F10" s="6"/>
      <c r="G10" s="6"/>
      <c r="H10" s="6"/>
    </row>
    <row r="11" spans="1:8" ht="89.25" customHeight="1">
      <c r="A11" s="33" t="s">
        <v>53</v>
      </c>
      <c r="B11" s="34" t="s">
        <v>54</v>
      </c>
      <c r="C11" s="43">
        <v>23620000</v>
      </c>
      <c r="D11" s="43">
        <v>5303635.75</v>
      </c>
      <c r="E11" s="71">
        <f t="shared" si="0"/>
        <v>22.45400402201524</v>
      </c>
      <c r="F11" s="6"/>
      <c r="G11" s="6"/>
      <c r="H11" s="6"/>
    </row>
    <row r="12" spans="1:8" ht="142.5" customHeight="1">
      <c r="A12" s="35" t="s">
        <v>55</v>
      </c>
      <c r="B12" s="22" t="s">
        <v>56</v>
      </c>
      <c r="C12" s="43">
        <v>10000</v>
      </c>
      <c r="D12" s="46" t="s">
        <v>199</v>
      </c>
      <c r="E12" s="74" t="s">
        <v>199</v>
      </c>
      <c r="F12" s="6"/>
      <c r="G12" s="6"/>
      <c r="H12" s="6"/>
    </row>
    <row r="13" spans="1:8" ht="48" customHeight="1">
      <c r="A13" s="35" t="s">
        <v>57</v>
      </c>
      <c r="B13" s="22" t="s">
        <v>58</v>
      </c>
      <c r="C13" s="43">
        <v>50000</v>
      </c>
      <c r="D13" s="43">
        <v>10071.04</v>
      </c>
      <c r="E13" s="71">
        <f t="shared" si="0"/>
        <v>20.14208</v>
      </c>
      <c r="F13" s="6"/>
      <c r="G13" s="6"/>
      <c r="H13" s="6"/>
    </row>
    <row r="14" spans="1:8" ht="109.5" customHeight="1">
      <c r="A14" s="35" t="s">
        <v>59</v>
      </c>
      <c r="B14" s="22" t="s">
        <v>60</v>
      </c>
      <c r="C14" s="43">
        <v>20000</v>
      </c>
      <c r="D14" s="46" t="s">
        <v>199</v>
      </c>
      <c r="E14" s="74" t="s">
        <v>199</v>
      </c>
      <c r="F14" s="6"/>
      <c r="G14" s="6"/>
      <c r="H14" s="6"/>
    </row>
    <row r="15" spans="1:8" ht="41.25" customHeight="1">
      <c r="A15" s="36" t="s">
        <v>61</v>
      </c>
      <c r="B15" s="21" t="s">
        <v>62</v>
      </c>
      <c r="C15" s="44">
        <f>C16</f>
        <v>4600000</v>
      </c>
      <c r="D15" s="44">
        <f>D16</f>
        <v>1059636.41</v>
      </c>
      <c r="E15" s="70">
        <f t="shared" si="0"/>
        <v>23.03557413043478</v>
      </c>
      <c r="F15" s="6"/>
      <c r="G15" s="6"/>
      <c r="H15" s="6"/>
    </row>
    <row r="16" spans="1:8" ht="39" customHeight="1">
      <c r="A16" s="37" t="s">
        <v>63</v>
      </c>
      <c r="B16" s="21" t="s">
        <v>64</v>
      </c>
      <c r="C16" s="44">
        <f>C17+C18+C19+C20</f>
        <v>4600000</v>
      </c>
      <c r="D16" s="44">
        <f>D17+D18+D19+D20</f>
        <v>1059636.41</v>
      </c>
      <c r="E16" s="70">
        <f t="shared" si="0"/>
        <v>23.03557413043478</v>
      </c>
      <c r="F16" s="6"/>
      <c r="G16" s="6"/>
      <c r="H16" s="6"/>
    </row>
    <row r="17" spans="1:8" ht="86.25" customHeight="1">
      <c r="A17" s="38" t="s">
        <v>65</v>
      </c>
      <c r="B17" s="34" t="s">
        <v>66</v>
      </c>
      <c r="C17" s="43">
        <v>1897000</v>
      </c>
      <c r="D17" s="43">
        <v>436552.97</v>
      </c>
      <c r="E17" s="71">
        <f t="shared" si="0"/>
        <v>23.01280811808118</v>
      </c>
      <c r="F17" s="6"/>
      <c r="G17" s="6"/>
      <c r="H17" s="6"/>
    </row>
    <row r="18" spans="1:8" ht="84.75" customHeight="1">
      <c r="A18" s="38" t="s">
        <v>67</v>
      </c>
      <c r="B18" s="34" t="s">
        <v>68</v>
      </c>
      <c r="C18" s="43">
        <v>17000</v>
      </c>
      <c r="D18" s="43">
        <v>2942.85</v>
      </c>
      <c r="E18" s="71">
        <f t="shared" si="0"/>
        <v>17.310882352941174</v>
      </c>
      <c r="F18" s="6"/>
      <c r="G18" s="6"/>
      <c r="H18" s="6"/>
    </row>
    <row r="19" spans="1:8" ht="85.5" customHeight="1">
      <c r="A19" s="38" t="s">
        <v>69</v>
      </c>
      <c r="B19" s="34" t="s">
        <v>70</v>
      </c>
      <c r="C19" s="43">
        <v>2960000</v>
      </c>
      <c r="D19" s="43">
        <v>711106.75</v>
      </c>
      <c r="E19" s="71">
        <f t="shared" si="0"/>
        <v>24.023876689189187</v>
      </c>
      <c r="F19" s="6"/>
      <c r="G19" s="6"/>
      <c r="H19" s="6"/>
    </row>
    <row r="20" spans="1:8" ht="83.25" customHeight="1">
      <c r="A20" s="38" t="s">
        <v>71</v>
      </c>
      <c r="B20" s="34" t="s">
        <v>72</v>
      </c>
      <c r="C20" s="43">
        <v>-274000</v>
      </c>
      <c r="D20" s="46" t="s">
        <v>195</v>
      </c>
      <c r="E20" s="71">
        <f t="shared" si="0"/>
        <v>33.199328467153286</v>
      </c>
      <c r="F20" s="6"/>
      <c r="G20" s="6"/>
      <c r="H20" s="6"/>
    </row>
    <row r="21" spans="1:8" ht="26.25" customHeight="1">
      <c r="A21" s="36" t="s">
        <v>73</v>
      </c>
      <c r="B21" s="21" t="s">
        <v>74</v>
      </c>
      <c r="C21" s="44">
        <f>C22+C24</f>
        <v>2696000</v>
      </c>
      <c r="D21" s="44">
        <f>D22+D24</f>
        <v>495601.33999999997</v>
      </c>
      <c r="E21" s="70">
        <f t="shared" si="0"/>
        <v>18.382839020771513</v>
      </c>
      <c r="F21" s="6"/>
      <c r="G21" s="6"/>
      <c r="H21" s="6"/>
    </row>
    <row r="22" spans="1:8" ht="30" customHeight="1">
      <c r="A22" s="11" t="s">
        <v>75</v>
      </c>
      <c r="B22" s="23" t="s">
        <v>76</v>
      </c>
      <c r="C22" s="44">
        <f>C23</f>
        <v>1904000</v>
      </c>
      <c r="D22" s="44">
        <f>D23</f>
        <v>463346.74</v>
      </c>
      <c r="E22" s="70">
        <f t="shared" si="0"/>
        <v>24.335438025210085</v>
      </c>
      <c r="F22" s="6"/>
      <c r="G22" s="6"/>
      <c r="H22" s="6"/>
    </row>
    <row r="23" spans="1:8" ht="33.75" customHeight="1">
      <c r="A23" s="12" t="s">
        <v>77</v>
      </c>
      <c r="B23" s="22" t="s">
        <v>76</v>
      </c>
      <c r="C23" s="43">
        <v>1904000</v>
      </c>
      <c r="D23" s="43">
        <v>463346.74</v>
      </c>
      <c r="E23" s="71">
        <f t="shared" si="0"/>
        <v>24.335438025210085</v>
      </c>
      <c r="F23" s="6"/>
      <c r="G23" s="6"/>
      <c r="H23" s="6"/>
    </row>
    <row r="24" spans="1:8" ht="33.75" customHeight="1">
      <c r="A24" s="11" t="s">
        <v>78</v>
      </c>
      <c r="B24" s="23" t="s">
        <v>79</v>
      </c>
      <c r="C24" s="44">
        <f>C25</f>
        <v>792000</v>
      </c>
      <c r="D24" s="44">
        <f>D25</f>
        <v>32254.6</v>
      </c>
      <c r="E24" s="70">
        <f t="shared" si="0"/>
        <v>4.072550505050505</v>
      </c>
      <c r="F24" s="6"/>
      <c r="G24" s="6"/>
      <c r="H24" s="6"/>
    </row>
    <row r="25" spans="1:8" ht="31.5" customHeight="1">
      <c r="A25" s="12" t="s">
        <v>80</v>
      </c>
      <c r="B25" s="22" t="s">
        <v>79</v>
      </c>
      <c r="C25" s="43">
        <v>792000</v>
      </c>
      <c r="D25" s="43">
        <v>32254.6</v>
      </c>
      <c r="E25" s="71">
        <f t="shared" si="0"/>
        <v>4.072550505050505</v>
      </c>
      <c r="F25" s="6"/>
      <c r="G25" s="6"/>
      <c r="H25" s="6"/>
    </row>
    <row r="26" spans="1:8" ht="22.5" customHeight="1">
      <c r="A26" s="36" t="s">
        <v>81</v>
      </c>
      <c r="B26" s="21" t="s">
        <v>82</v>
      </c>
      <c r="C26" s="44">
        <f>C27</f>
        <v>270000</v>
      </c>
      <c r="D26" s="44">
        <f>D27</f>
        <v>50859.2</v>
      </c>
      <c r="E26" s="70">
        <f t="shared" si="0"/>
        <v>18.83674074074074</v>
      </c>
      <c r="F26" s="6"/>
      <c r="G26" s="6"/>
      <c r="H26" s="6"/>
    </row>
    <row r="27" spans="1:8" ht="47.25" customHeight="1">
      <c r="A27" s="11" t="s">
        <v>83</v>
      </c>
      <c r="B27" s="23" t="s">
        <v>84</v>
      </c>
      <c r="C27" s="44">
        <f>C28</f>
        <v>270000</v>
      </c>
      <c r="D27" s="44">
        <f>D28</f>
        <v>50859.2</v>
      </c>
      <c r="E27" s="70">
        <f t="shared" si="0"/>
        <v>18.83674074074074</v>
      </c>
      <c r="F27" s="6"/>
      <c r="G27" s="6"/>
      <c r="H27" s="6"/>
    </row>
    <row r="28" spans="1:8" ht="45" customHeight="1">
      <c r="A28" s="12" t="s">
        <v>85</v>
      </c>
      <c r="B28" s="22" t="s">
        <v>86</v>
      </c>
      <c r="C28" s="43">
        <v>270000</v>
      </c>
      <c r="D28" s="43">
        <v>50859.2</v>
      </c>
      <c r="E28" s="71">
        <f t="shared" si="0"/>
        <v>18.83674074074074</v>
      </c>
      <c r="F28" s="6"/>
      <c r="G28" s="6"/>
      <c r="H28" s="6"/>
    </row>
    <row r="29" spans="1:8" ht="42.75" customHeight="1">
      <c r="A29" s="36" t="s">
        <v>87</v>
      </c>
      <c r="B29" s="23" t="s">
        <v>88</v>
      </c>
      <c r="C29" s="44">
        <f>C30+C32+C38</f>
        <v>1445000</v>
      </c>
      <c r="D29" s="44">
        <f>D30+D32+D38</f>
        <v>178494.81</v>
      </c>
      <c r="E29" s="70">
        <f t="shared" si="0"/>
        <v>12.352582006920414</v>
      </c>
      <c r="F29" s="6"/>
      <c r="G29" s="6"/>
      <c r="H29" s="6"/>
    </row>
    <row r="30" spans="1:8" ht="88.5" customHeight="1">
      <c r="A30" s="11" t="s">
        <v>89</v>
      </c>
      <c r="B30" s="23" t="s">
        <v>90</v>
      </c>
      <c r="C30" s="44">
        <f>C31</f>
        <v>2000</v>
      </c>
      <c r="D30" s="72" t="s">
        <v>199</v>
      </c>
      <c r="E30" s="73" t="s">
        <v>199</v>
      </c>
      <c r="F30" s="6"/>
      <c r="G30" s="6"/>
      <c r="H30" s="6"/>
    </row>
    <row r="31" spans="1:8" ht="74.25" customHeight="1">
      <c r="A31" s="12" t="s">
        <v>91</v>
      </c>
      <c r="B31" s="22" t="s">
        <v>92</v>
      </c>
      <c r="C31" s="43">
        <v>2000</v>
      </c>
      <c r="D31" s="46" t="s">
        <v>199</v>
      </c>
      <c r="E31" s="74" t="s">
        <v>199</v>
      </c>
      <c r="F31" s="6"/>
      <c r="G31" s="6"/>
      <c r="H31" s="6"/>
    </row>
    <row r="32" spans="1:8" ht="109.5" customHeight="1">
      <c r="A32" s="11" t="s">
        <v>93</v>
      </c>
      <c r="B32" s="23" t="s">
        <v>94</v>
      </c>
      <c r="C32" s="44">
        <f>C33+C36</f>
        <v>1436000</v>
      </c>
      <c r="D32" s="44">
        <f>D33+D36</f>
        <v>178494.81</v>
      </c>
      <c r="E32" s="70">
        <f t="shared" si="0"/>
        <v>12.43000069637883</v>
      </c>
      <c r="F32" s="6"/>
      <c r="G32" s="6"/>
      <c r="H32" s="6"/>
    </row>
    <row r="33" spans="1:8" ht="78.75" customHeight="1">
      <c r="A33" s="11" t="s">
        <v>95</v>
      </c>
      <c r="B33" s="23" t="s">
        <v>96</v>
      </c>
      <c r="C33" s="44">
        <f>C34+C35</f>
        <v>1263000</v>
      </c>
      <c r="D33" s="44">
        <f>D34+D35</f>
        <v>131169.11</v>
      </c>
      <c r="E33" s="70">
        <f t="shared" si="0"/>
        <v>10.385519398258115</v>
      </c>
      <c r="F33" s="6"/>
      <c r="G33" s="6"/>
      <c r="H33" s="6"/>
    </row>
    <row r="34" spans="1:8" ht="105" customHeight="1">
      <c r="A34" s="12" t="s">
        <v>173</v>
      </c>
      <c r="B34" s="22" t="s">
        <v>174</v>
      </c>
      <c r="C34" s="43">
        <v>961000</v>
      </c>
      <c r="D34" s="43">
        <v>77040.84</v>
      </c>
      <c r="E34" s="71">
        <f t="shared" si="0"/>
        <v>8.016736732570239</v>
      </c>
      <c r="F34" s="6"/>
      <c r="G34" s="6"/>
      <c r="H34" s="6"/>
    </row>
    <row r="35" spans="1:8" ht="83.25" customHeight="1">
      <c r="A35" s="12" t="s">
        <v>97</v>
      </c>
      <c r="B35" s="22" t="s">
        <v>98</v>
      </c>
      <c r="C35" s="43">
        <v>302000</v>
      </c>
      <c r="D35" s="43">
        <v>54128.27</v>
      </c>
      <c r="E35" s="71">
        <f t="shared" si="0"/>
        <v>17.92326821192053</v>
      </c>
      <c r="F35" s="6"/>
      <c r="G35" s="6"/>
      <c r="H35" s="6"/>
    </row>
    <row r="36" spans="1:8" ht="99.75" customHeight="1">
      <c r="A36" s="11" t="s">
        <v>99</v>
      </c>
      <c r="B36" s="23" t="s">
        <v>100</v>
      </c>
      <c r="C36" s="44">
        <f>C37</f>
        <v>173000</v>
      </c>
      <c r="D36" s="44">
        <f>D37</f>
        <v>47325.7</v>
      </c>
      <c r="E36" s="70">
        <f t="shared" si="0"/>
        <v>27.355895953757226</v>
      </c>
      <c r="F36" s="6"/>
      <c r="G36" s="6"/>
      <c r="H36" s="6"/>
    </row>
    <row r="37" spans="1:8" ht="60" customHeight="1">
      <c r="A37" s="12" t="s">
        <v>101</v>
      </c>
      <c r="B37" s="22" t="s">
        <v>102</v>
      </c>
      <c r="C37" s="43">
        <v>173000</v>
      </c>
      <c r="D37" s="43">
        <v>47325.7</v>
      </c>
      <c r="E37" s="71">
        <f t="shared" si="0"/>
        <v>27.355895953757226</v>
      </c>
      <c r="F37" s="6"/>
      <c r="G37" s="6"/>
      <c r="H37" s="6"/>
    </row>
    <row r="38" spans="1:8" ht="27.75" customHeight="1">
      <c r="A38" s="11" t="s">
        <v>103</v>
      </c>
      <c r="B38" s="23" t="s">
        <v>104</v>
      </c>
      <c r="C38" s="44">
        <f>C39</f>
        <v>7000</v>
      </c>
      <c r="D38" s="72" t="s">
        <v>199</v>
      </c>
      <c r="E38" s="73" t="s">
        <v>199</v>
      </c>
      <c r="F38" s="6"/>
      <c r="G38" s="6"/>
      <c r="H38" s="6"/>
    </row>
    <row r="39" spans="1:8" ht="57.75" customHeight="1">
      <c r="A39" s="12" t="s">
        <v>105</v>
      </c>
      <c r="B39" s="22" t="s">
        <v>106</v>
      </c>
      <c r="C39" s="43">
        <f>C40</f>
        <v>7000</v>
      </c>
      <c r="D39" s="46" t="s">
        <v>199</v>
      </c>
      <c r="E39" s="73" t="s">
        <v>199</v>
      </c>
      <c r="F39" s="6"/>
      <c r="G39" s="6"/>
      <c r="H39" s="6"/>
    </row>
    <row r="40" spans="1:8" ht="57.75" customHeight="1">
      <c r="A40" s="12" t="s">
        <v>107</v>
      </c>
      <c r="B40" s="22" t="s">
        <v>108</v>
      </c>
      <c r="C40" s="43">
        <v>7000</v>
      </c>
      <c r="D40" s="46" t="s">
        <v>199</v>
      </c>
      <c r="E40" s="73" t="s">
        <v>199</v>
      </c>
      <c r="F40" s="6"/>
      <c r="G40" s="6"/>
      <c r="H40" s="6"/>
    </row>
    <row r="41" spans="1:8" ht="22.5" customHeight="1">
      <c r="A41" s="36" t="s">
        <v>109</v>
      </c>
      <c r="B41" s="21" t="s">
        <v>110</v>
      </c>
      <c r="C41" s="44">
        <f>C42</f>
        <v>108000</v>
      </c>
      <c r="D41" s="44">
        <f>D42</f>
        <v>18868.78</v>
      </c>
      <c r="E41" s="70">
        <f t="shared" si="0"/>
        <v>17.47109259259259</v>
      </c>
      <c r="F41" s="6"/>
      <c r="G41" s="6"/>
      <c r="H41" s="6"/>
    </row>
    <row r="42" spans="1:8" ht="26.25" customHeight="1">
      <c r="A42" s="12" t="s">
        <v>111</v>
      </c>
      <c r="B42" s="22" t="s">
        <v>112</v>
      </c>
      <c r="C42" s="44">
        <f>C43+C44+C45+C46+C47</f>
        <v>108000</v>
      </c>
      <c r="D42" s="44">
        <f>D43+D44+D45+D46+D47</f>
        <v>18868.78</v>
      </c>
      <c r="E42" s="70">
        <f t="shared" si="0"/>
        <v>17.47109259259259</v>
      </c>
      <c r="F42" s="6"/>
      <c r="G42" s="6"/>
      <c r="H42" s="6"/>
    </row>
    <row r="43" spans="1:8" ht="37.5" customHeight="1">
      <c r="A43" s="12" t="s">
        <v>113</v>
      </c>
      <c r="B43" s="22" t="s">
        <v>114</v>
      </c>
      <c r="C43" s="43">
        <v>12000</v>
      </c>
      <c r="D43" s="43">
        <v>5119.87</v>
      </c>
      <c r="E43" s="71">
        <f t="shared" si="0"/>
        <v>42.66558333333334</v>
      </c>
      <c r="F43" s="6"/>
      <c r="G43" s="6"/>
      <c r="H43" s="6"/>
    </row>
    <row r="44" spans="1:8" ht="39.75" customHeight="1">
      <c r="A44" s="12" t="s">
        <v>115</v>
      </c>
      <c r="B44" s="22" t="s">
        <v>116</v>
      </c>
      <c r="C44" s="43">
        <v>2000</v>
      </c>
      <c r="D44" s="46" t="s">
        <v>199</v>
      </c>
      <c r="E44" s="74" t="s">
        <v>199</v>
      </c>
      <c r="F44" s="6"/>
      <c r="G44" s="6"/>
      <c r="H44" s="6"/>
    </row>
    <row r="45" spans="1:8" ht="22.5" customHeight="1">
      <c r="A45" s="12" t="s">
        <v>117</v>
      </c>
      <c r="B45" s="22" t="s">
        <v>118</v>
      </c>
      <c r="C45" s="43">
        <v>4000</v>
      </c>
      <c r="D45" s="46" t="s">
        <v>199</v>
      </c>
      <c r="E45" s="74" t="s">
        <v>199</v>
      </c>
      <c r="F45" s="6"/>
      <c r="G45" s="6"/>
      <c r="H45" s="6"/>
    </row>
    <row r="46" spans="1:8" ht="29.25" customHeight="1">
      <c r="A46" s="12" t="s">
        <v>119</v>
      </c>
      <c r="B46" s="22" t="s">
        <v>120</v>
      </c>
      <c r="C46" s="43">
        <v>90000</v>
      </c>
      <c r="D46" s="43">
        <v>11573.23</v>
      </c>
      <c r="E46" s="71">
        <f t="shared" si="0"/>
        <v>12.859144444444444</v>
      </c>
      <c r="F46" s="6"/>
      <c r="G46" s="6"/>
      <c r="H46" s="6"/>
    </row>
    <row r="47" spans="1:8" ht="29.25" customHeight="1">
      <c r="A47" s="12" t="s">
        <v>196</v>
      </c>
      <c r="B47" s="22" t="s">
        <v>120</v>
      </c>
      <c r="C47" s="46" t="s">
        <v>199</v>
      </c>
      <c r="D47" s="43">
        <v>2175.68</v>
      </c>
      <c r="E47" s="74" t="s">
        <v>199</v>
      </c>
      <c r="F47" s="6"/>
      <c r="G47" s="6"/>
      <c r="H47" s="6"/>
    </row>
    <row r="48" spans="1:8" ht="37.5" customHeight="1">
      <c r="A48" s="36" t="s">
        <v>121</v>
      </c>
      <c r="B48" s="21" t="s">
        <v>122</v>
      </c>
      <c r="C48" s="44">
        <f aca="true" t="shared" si="1" ref="C48:D50">C49</f>
        <v>366000</v>
      </c>
      <c r="D48" s="44">
        <f t="shared" si="1"/>
        <v>106508.01</v>
      </c>
      <c r="E48" s="70">
        <f t="shared" si="0"/>
        <v>29.100549180327867</v>
      </c>
      <c r="F48" s="6"/>
      <c r="G48" s="6"/>
      <c r="H48" s="6"/>
    </row>
    <row r="49" spans="1:8" ht="22.5" customHeight="1">
      <c r="A49" s="12" t="s">
        <v>123</v>
      </c>
      <c r="B49" s="22" t="s">
        <v>124</v>
      </c>
      <c r="C49" s="43">
        <f t="shared" si="1"/>
        <v>366000</v>
      </c>
      <c r="D49" s="43">
        <f t="shared" si="1"/>
        <v>106508.01</v>
      </c>
      <c r="E49" s="71">
        <f t="shared" si="0"/>
        <v>29.100549180327867</v>
      </c>
      <c r="F49" s="6"/>
      <c r="G49" s="6"/>
      <c r="H49" s="6"/>
    </row>
    <row r="50" spans="1:8" ht="22.5" customHeight="1">
      <c r="A50" s="12" t="s">
        <v>125</v>
      </c>
      <c r="B50" s="22" t="s">
        <v>126</v>
      </c>
      <c r="C50" s="43">
        <f t="shared" si="1"/>
        <v>366000</v>
      </c>
      <c r="D50" s="43">
        <f t="shared" si="1"/>
        <v>106508.01</v>
      </c>
      <c r="E50" s="71">
        <f t="shared" si="0"/>
        <v>29.100549180327867</v>
      </c>
      <c r="F50" s="6"/>
      <c r="G50" s="6"/>
      <c r="H50" s="6"/>
    </row>
    <row r="51" spans="1:8" ht="22.5" customHeight="1">
      <c r="A51" s="12" t="s">
        <v>127</v>
      </c>
      <c r="B51" s="22" t="s">
        <v>128</v>
      </c>
      <c r="C51" s="43">
        <v>366000</v>
      </c>
      <c r="D51" s="43">
        <v>106508.01</v>
      </c>
      <c r="E51" s="71">
        <f t="shared" si="0"/>
        <v>29.100549180327867</v>
      </c>
      <c r="F51" s="6"/>
      <c r="G51" s="6"/>
      <c r="H51" s="6"/>
    </row>
    <row r="52" spans="1:8" ht="37.5" customHeight="1">
      <c r="A52" s="36" t="s">
        <v>129</v>
      </c>
      <c r="B52" s="21" t="s">
        <v>130</v>
      </c>
      <c r="C52" s="44">
        <f aca="true" t="shared" si="2" ref="C52:D54">C53</f>
        <v>70000</v>
      </c>
      <c r="D52" s="44">
        <f t="shared" si="2"/>
        <v>-5383.38</v>
      </c>
      <c r="E52" s="70">
        <f t="shared" si="0"/>
        <v>-7.690542857142857</v>
      </c>
      <c r="F52" s="6"/>
      <c r="G52" s="6"/>
      <c r="H52" s="6"/>
    </row>
    <row r="53" spans="1:8" ht="38.25" customHeight="1">
      <c r="A53" s="11" t="s">
        <v>131</v>
      </c>
      <c r="B53" s="23" t="s">
        <v>132</v>
      </c>
      <c r="C53" s="44">
        <f t="shared" si="2"/>
        <v>70000</v>
      </c>
      <c r="D53" s="44">
        <f t="shared" si="2"/>
        <v>-5383.38</v>
      </c>
      <c r="E53" s="70">
        <f t="shared" si="0"/>
        <v>-7.690542857142857</v>
      </c>
      <c r="F53" s="6"/>
      <c r="G53" s="6"/>
      <c r="H53" s="6"/>
    </row>
    <row r="54" spans="1:8" ht="34.5" customHeight="1">
      <c r="A54" s="12" t="s">
        <v>133</v>
      </c>
      <c r="B54" s="22" t="s">
        <v>134</v>
      </c>
      <c r="C54" s="43">
        <f t="shared" si="2"/>
        <v>70000</v>
      </c>
      <c r="D54" s="43">
        <f t="shared" si="2"/>
        <v>-5383.38</v>
      </c>
      <c r="E54" s="71">
        <f t="shared" si="0"/>
        <v>-7.690542857142857</v>
      </c>
      <c r="F54" s="6"/>
      <c r="G54" s="6"/>
      <c r="H54" s="6"/>
    </row>
    <row r="55" spans="1:8" ht="53.25" customHeight="1">
      <c r="A55" s="12" t="s">
        <v>135</v>
      </c>
      <c r="B55" s="22" t="s">
        <v>136</v>
      </c>
      <c r="C55" s="43">
        <v>70000</v>
      </c>
      <c r="D55" s="43">
        <v>-5383.38</v>
      </c>
      <c r="E55" s="71">
        <f t="shared" si="0"/>
        <v>-7.690542857142857</v>
      </c>
      <c r="F55" s="6"/>
      <c r="G55" s="6"/>
      <c r="H55" s="6"/>
    </row>
    <row r="56" spans="1:8" ht="22.5" customHeight="1">
      <c r="A56" s="36" t="s">
        <v>137</v>
      </c>
      <c r="B56" s="21" t="s">
        <v>138</v>
      </c>
      <c r="C56" s="44">
        <f>C57+C60+C61+C65+C63+C64</f>
        <v>595000</v>
      </c>
      <c r="D56" s="44">
        <f>D57+D60+D61+D65+D63+D64</f>
        <v>145198.35</v>
      </c>
      <c r="E56" s="70">
        <f t="shared" si="0"/>
        <v>24.403084033613446</v>
      </c>
      <c r="F56" s="6"/>
      <c r="G56" s="6"/>
      <c r="H56" s="6"/>
    </row>
    <row r="57" spans="1:8" ht="37.5" customHeight="1">
      <c r="A57" s="11" t="s">
        <v>139</v>
      </c>
      <c r="B57" s="23" t="s">
        <v>140</v>
      </c>
      <c r="C57" s="44">
        <f>C58+C59</f>
        <v>5000</v>
      </c>
      <c r="D57" s="44">
        <f>D58+D59</f>
        <v>548.35</v>
      </c>
      <c r="E57" s="70">
        <f t="shared" si="0"/>
        <v>10.967</v>
      </c>
      <c r="F57" s="6"/>
      <c r="G57" s="6"/>
      <c r="H57" s="6"/>
    </row>
    <row r="58" spans="1:8" ht="74.25" customHeight="1">
      <c r="A58" s="12" t="s">
        <v>141</v>
      </c>
      <c r="B58" s="22" t="s">
        <v>142</v>
      </c>
      <c r="C58" s="43">
        <v>4000</v>
      </c>
      <c r="D58" s="43">
        <v>548.35</v>
      </c>
      <c r="E58" s="71">
        <f t="shared" si="0"/>
        <v>13.70875</v>
      </c>
      <c r="F58" s="6"/>
      <c r="G58" s="6"/>
      <c r="H58" s="6"/>
    </row>
    <row r="59" spans="1:8" ht="56.25" customHeight="1">
      <c r="A59" s="12" t="s">
        <v>143</v>
      </c>
      <c r="B59" s="39" t="s">
        <v>144</v>
      </c>
      <c r="C59" s="43">
        <v>1000</v>
      </c>
      <c r="D59" s="46" t="s">
        <v>199</v>
      </c>
      <c r="E59" s="74" t="s">
        <v>199</v>
      </c>
      <c r="F59" s="6"/>
      <c r="G59" s="6"/>
      <c r="H59" s="6"/>
    </row>
    <row r="60" spans="1:8" ht="54.75" customHeight="1">
      <c r="A60" s="11" t="s">
        <v>145</v>
      </c>
      <c r="B60" s="23" t="s">
        <v>146</v>
      </c>
      <c r="C60" s="44">
        <v>20000</v>
      </c>
      <c r="D60" s="72" t="s">
        <v>199</v>
      </c>
      <c r="E60" s="73" t="s">
        <v>199</v>
      </c>
      <c r="F60" s="6"/>
      <c r="G60" s="6"/>
      <c r="H60" s="6"/>
    </row>
    <row r="61" spans="1:8" ht="123" customHeight="1">
      <c r="A61" s="11" t="s">
        <v>175</v>
      </c>
      <c r="B61" s="23" t="s">
        <v>176</v>
      </c>
      <c r="C61" s="44">
        <f>C62</f>
        <v>80000</v>
      </c>
      <c r="D61" s="72" t="s">
        <v>199</v>
      </c>
      <c r="E61" s="73" t="s">
        <v>199</v>
      </c>
      <c r="F61" s="6"/>
      <c r="G61" s="6"/>
      <c r="H61" s="6"/>
    </row>
    <row r="62" spans="1:8" ht="27.75" customHeight="1">
      <c r="A62" s="12" t="s">
        <v>177</v>
      </c>
      <c r="B62" s="22" t="s">
        <v>178</v>
      </c>
      <c r="C62" s="43">
        <v>80000</v>
      </c>
      <c r="D62" s="46" t="s">
        <v>199</v>
      </c>
      <c r="E62" s="73" t="s">
        <v>199</v>
      </c>
      <c r="F62" s="6"/>
      <c r="G62" s="6"/>
      <c r="H62" s="6"/>
    </row>
    <row r="63" spans="1:8" ht="59.25" customHeight="1">
      <c r="A63" s="11" t="s">
        <v>147</v>
      </c>
      <c r="B63" s="23" t="s">
        <v>148</v>
      </c>
      <c r="C63" s="44">
        <v>90000</v>
      </c>
      <c r="D63" s="44">
        <v>15000</v>
      </c>
      <c r="E63" s="70">
        <f t="shared" si="0"/>
        <v>16.666666666666664</v>
      </c>
      <c r="F63" s="6"/>
      <c r="G63" s="6"/>
      <c r="H63" s="6"/>
    </row>
    <row r="64" spans="1:8" ht="75.75" customHeight="1">
      <c r="A64" s="11" t="s">
        <v>197</v>
      </c>
      <c r="B64" s="23" t="s">
        <v>198</v>
      </c>
      <c r="C64" s="72" t="s">
        <v>199</v>
      </c>
      <c r="D64" s="44">
        <v>1000</v>
      </c>
      <c r="E64" s="73" t="s">
        <v>199</v>
      </c>
      <c r="F64" s="6"/>
      <c r="G64" s="6"/>
      <c r="H64" s="6"/>
    </row>
    <row r="65" spans="1:8" ht="37.5" customHeight="1">
      <c r="A65" s="11" t="s">
        <v>149</v>
      </c>
      <c r="B65" s="23" t="s">
        <v>150</v>
      </c>
      <c r="C65" s="44">
        <f>C66</f>
        <v>400000</v>
      </c>
      <c r="D65" s="44">
        <f>D66</f>
        <v>128650</v>
      </c>
      <c r="E65" s="70">
        <f t="shared" si="0"/>
        <v>32.1625</v>
      </c>
      <c r="F65" s="6"/>
      <c r="G65" s="6"/>
      <c r="H65" s="6"/>
    </row>
    <row r="66" spans="1:8" ht="35.25" customHeight="1">
      <c r="A66" s="12" t="s">
        <v>151</v>
      </c>
      <c r="B66" s="22" t="s">
        <v>152</v>
      </c>
      <c r="C66" s="43">
        <v>400000</v>
      </c>
      <c r="D66" s="43">
        <v>128650</v>
      </c>
      <c r="E66" s="70">
        <f t="shared" si="0"/>
        <v>32.1625</v>
      </c>
      <c r="F66" s="6"/>
      <c r="G66" s="6"/>
      <c r="H66" s="6"/>
    </row>
    <row r="67" spans="1:8" ht="21.75" customHeight="1">
      <c r="A67" s="11" t="s">
        <v>6</v>
      </c>
      <c r="B67" s="23" t="s">
        <v>7</v>
      </c>
      <c r="C67" s="51">
        <f>C68</f>
        <v>110375055.15</v>
      </c>
      <c r="D67" s="51">
        <f>D68</f>
        <v>22124573.98</v>
      </c>
      <c r="E67" s="70">
        <f t="shared" si="0"/>
        <v>20.04490412252356</v>
      </c>
      <c r="F67" s="6"/>
      <c r="G67" s="6"/>
      <c r="H67" s="6"/>
    </row>
    <row r="68" spans="1:8" ht="37.5">
      <c r="A68" s="11" t="s">
        <v>10</v>
      </c>
      <c r="B68" s="23" t="s">
        <v>11</v>
      </c>
      <c r="C68" s="51">
        <f>C69+C75+C82+C104</f>
        <v>110375055.15</v>
      </c>
      <c r="D68" s="51">
        <f>D69+D75+D82+D104</f>
        <v>22124573.98</v>
      </c>
      <c r="E68" s="70">
        <f t="shared" si="0"/>
        <v>20.04490412252356</v>
      </c>
      <c r="F68" s="6"/>
      <c r="G68" s="6"/>
      <c r="H68" s="6"/>
    </row>
    <row r="69" spans="1:5" ht="37.5">
      <c r="A69" s="11" t="s">
        <v>8</v>
      </c>
      <c r="B69" s="23" t="s">
        <v>9</v>
      </c>
      <c r="C69" s="51">
        <f>C70+C72</f>
        <v>30041000</v>
      </c>
      <c r="D69" s="51">
        <f>D70+D72</f>
        <v>7160250</v>
      </c>
      <c r="E69" s="70">
        <f t="shared" si="0"/>
        <v>23.834925601677707</v>
      </c>
    </row>
    <row r="70" spans="1:5" ht="19.5" customHeight="1">
      <c r="A70" s="13" t="s">
        <v>46</v>
      </c>
      <c r="B70" s="24" t="s">
        <v>12</v>
      </c>
      <c r="C70" s="52">
        <f>C71</f>
        <v>14320000</v>
      </c>
      <c r="D70" s="52">
        <f>D71</f>
        <v>3580000</v>
      </c>
      <c r="E70" s="71">
        <f t="shared" si="0"/>
        <v>25</v>
      </c>
    </row>
    <row r="71" spans="1:5" ht="37.5">
      <c r="A71" s="12" t="s">
        <v>45</v>
      </c>
      <c r="B71" s="22" t="s">
        <v>13</v>
      </c>
      <c r="C71" s="53">
        <v>14320000</v>
      </c>
      <c r="D71" s="53">
        <v>3580000</v>
      </c>
      <c r="E71" s="71">
        <f t="shared" si="0"/>
        <v>25</v>
      </c>
    </row>
    <row r="72" spans="1:5" ht="37.5">
      <c r="A72" s="13" t="s">
        <v>158</v>
      </c>
      <c r="B72" s="24" t="s">
        <v>14</v>
      </c>
      <c r="C72" s="52">
        <f>C73</f>
        <v>15721000</v>
      </c>
      <c r="D72" s="52">
        <f>D73</f>
        <v>3580250</v>
      </c>
      <c r="E72" s="71">
        <f t="shared" si="0"/>
        <v>22.77367851917817</v>
      </c>
    </row>
    <row r="73" spans="1:5" ht="37.5">
      <c r="A73" s="12" t="s">
        <v>159</v>
      </c>
      <c r="B73" s="22" t="s">
        <v>15</v>
      </c>
      <c r="C73" s="53">
        <v>15721000</v>
      </c>
      <c r="D73" s="53">
        <v>3580250</v>
      </c>
      <c r="E73" s="71">
        <f t="shared" si="0"/>
        <v>22.77367851917817</v>
      </c>
    </row>
    <row r="74" spans="1:5" ht="20.25">
      <c r="A74" s="12" t="s">
        <v>47</v>
      </c>
      <c r="B74" s="22" t="s">
        <v>44</v>
      </c>
      <c r="C74" s="53"/>
      <c r="D74" s="53"/>
      <c r="E74" s="71"/>
    </row>
    <row r="75" spans="1:5" ht="39" customHeight="1">
      <c r="A75" s="28" t="s">
        <v>48</v>
      </c>
      <c r="B75" s="29" t="s">
        <v>43</v>
      </c>
      <c r="C75" s="51">
        <f>C76+C78+C80</f>
        <v>4448345</v>
      </c>
      <c r="D75" s="51">
        <f>D76+D78+D80</f>
        <v>0</v>
      </c>
      <c r="E75" s="70">
        <f aca="true" t="shared" si="3" ref="E75:E111">D75/C75*100</f>
        <v>0</v>
      </c>
    </row>
    <row r="76" spans="1:5" ht="66" customHeight="1">
      <c r="A76" s="48" t="s">
        <v>188</v>
      </c>
      <c r="B76" s="68" t="s">
        <v>189</v>
      </c>
      <c r="C76" s="54">
        <f>C77</f>
        <v>3975650</v>
      </c>
      <c r="D76" s="54"/>
      <c r="E76" s="70">
        <f t="shared" si="3"/>
        <v>0</v>
      </c>
    </row>
    <row r="77" spans="1:5" ht="71.25" customHeight="1">
      <c r="A77" s="48" t="s">
        <v>186</v>
      </c>
      <c r="B77" s="68" t="s">
        <v>185</v>
      </c>
      <c r="C77" s="54">
        <v>3975650</v>
      </c>
      <c r="D77" s="54"/>
      <c r="E77" s="70">
        <f t="shared" si="3"/>
        <v>0</v>
      </c>
    </row>
    <row r="78" spans="1:5" ht="24" customHeight="1">
      <c r="A78" s="69" t="s">
        <v>190</v>
      </c>
      <c r="B78" s="69" t="s">
        <v>191</v>
      </c>
      <c r="C78" s="54">
        <f>C79</f>
        <v>238695</v>
      </c>
      <c r="D78" s="54"/>
      <c r="E78" s="70">
        <f t="shared" si="3"/>
        <v>0</v>
      </c>
    </row>
    <row r="79" spans="1:5" ht="24" customHeight="1">
      <c r="A79" s="69" t="s">
        <v>192</v>
      </c>
      <c r="B79" s="69" t="s">
        <v>187</v>
      </c>
      <c r="C79" s="54">
        <v>238695</v>
      </c>
      <c r="D79" s="54"/>
      <c r="E79" s="70">
        <f t="shared" si="3"/>
        <v>0</v>
      </c>
    </row>
    <row r="80" spans="1:5" ht="24" customHeight="1">
      <c r="A80" s="48" t="s">
        <v>194</v>
      </c>
      <c r="B80" s="49" t="s">
        <v>193</v>
      </c>
      <c r="C80" s="54">
        <v>234000</v>
      </c>
      <c r="D80" s="67"/>
      <c r="E80" s="70">
        <f t="shared" si="3"/>
        <v>0</v>
      </c>
    </row>
    <row r="81" spans="1:5" ht="24" customHeight="1">
      <c r="A81" s="48" t="s">
        <v>157</v>
      </c>
      <c r="B81" s="49" t="s">
        <v>42</v>
      </c>
      <c r="C81" s="54">
        <v>234000</v>
      </c>
      <c r="D81" s="67">
        <v>0</v>
      </c>
      <c r="E81" s="70">
        <f t="shared" si="3"/>
        <v>0</v>
      </c>
    </row>
    <row r="82" spans="1:5" ht="37.5">
      <c r="A82" s="30" t="s">
        <v>172</v>
      </c>
      <c r="B82" s="31" t="s">
        <v>16</v>
      </c>
      <c r="C82" s="55">
        <f>C83+C85+C87+C100+C102</f>
        <v>67825613.15</v>
      </c>
      <c r="D82" s="55">
        <f>D83+D85+D87+D100+D102</f>
        <v>13737724.98</v>
      </c>
      <c r="E82" s="70">
        <f t="shared" si="3"/>
        <v>20.254479601412935</v>
      </c>
    </row>
    <row r="83" spans="1:5" ht="39" customHeight="1">
      <c r="A83" s="13" t="s">
        <v>160</v>
      </c>
      <c r="B83" s="24" t="s">
        <v>17</v>
      </c>
      <c r="C83" s="52">
        <f>C84</f>
        <v>479992</v>
      </c>
      <c r="D83" s="52">
        <f>D84</f>
        <v>119998</v>
      </c>
      <c r="E83" s="71">
        <f t="shared" si="3"/>
        <v>25</v>
      </c>
    </row>
    <row r="84" spans="1:5" ht="40.5" customHeight="1">
      <c r="A84" s="12" t="s">
        <v>156</v>
      </c>
      <c r="B84" s="22" t="s">
        <v>18</v>
      </c>
      <c r="C84" s="53">
        <v>479992</v>
      </c>
      <c r="D84" s="53">
        <v>119998</v>
      </c>
      <c r="E84" s="71">
        <f t="shared" si="3"/>
        <v>25</v>
      </c>
    </row>
    <row r="85" spans="1:5" ht="42.75" customHeight="1">
      <c r="A85" s="15" t="s">
        <v>161</v>
      </c>
      <c r="B85" s="24" t="s">
        <v>19</v>
      </c>
      <c r="C85" s="52">
        <f>C86</f>
        <v>50914.95</v>
      </c>
      <c r="D85" s="52">
        <f>D86</f>
        <v>32700.66</v>
      </c>
      <c r="E85" s="71">
        <f t="shared" si="3"/>
        <v>64.22604755577684</v>
      </c>
    </row>
    <row r="86" spans="1:5" ht="56.25">
      <c r="A86" s="12" t="s">
        <v>162</v>
      </c>
      <c r="B86" s="22" t="s">
        <v>20</v>
      </c>
      <c r="C86" s="53">
        <v>50914.95</v>
      </c>
      <c r="D86" s="53">
        <v>32700.66</v>
      </c>
      <c r="E86" s="71">
        <f t="shared" si="3"/>
        <v>64.22604755577684</v>
      </c>
    </row>
    <row r="87" spans="1:5" ht="39" customHeight="1">
      <c r="A87" s="13" t="s">
        <v>164</v>
      </c>
      <c r="B87" s="24" t="s">
        <v>21</v>
      </c>
      <c r="C87" s="52">
        <f>C88</f>
        <v>63209126.2</v>
      </c>
      <c r="D87" s="52">
        <f>D88</f>
        <v>13518788.85</v>
      </c>
      <c r="E87" s="71">
        <f t="shared" si="3"/>
        <v>21.387400305495756</v>
      </c>
    </row>
    <row r="88" spans="1:5" ht="35.25" customHeight="1">
      <c r="A88" s="12" t="s">
        <v>163</v>
      </c>
      <c r="B88" s="22" t="s">
        <v>22</v>
      </c>
      <c r="C88" s="53">
        <f>C90+C91+C92+C94+C95+C97+C99+C93+C96+C98</f>
        <v>63209126.2</v>
      </c>
      <c r="D88" s="53">
        <f>D90+D91+D92+D94+D95+D97+D99+D93+D96+D98</f>
        <v>13518788.85</v>
      </c>
      <c r="E88" s="71">
        <f t="shared" si="3"/>
        <v>21.387400305495756</v>
      </c>
    </row>
    <row r="89" spans="1:5" ht="26.25" customHeight="1">
      <c r="A89" s="12"/>
      <c r="B89" s="22" t="s">
        <v>23</v>
      </c>
      <c r="C89" s="53"/>
      <c r="D89" s="53"/>
      <c r="E89" s="71" t="e">
        <f t="shared" si="3"/>
        <v>#DIV/0!</v>
      </c>
    </row>
    <row r="90" spans="1:5" ht="132" customHeight="1">
      <c r="A90" s="12"/>
      <c r="B90" s="22" t="s">
        <v>24</v>
      </c>
      <c r="C90" s="53">
        <v>625632</v>
      </c>
      <c r="D90" s="53">
        <v>91269.51</v>
      </c>
      <c r="E90" s="71">
        <f t="shared" si="3"/>
        <v>14.58836984041737</v>
      </c>
    </row>
    <row r="91" spans="1:5" ht="77.25" customHeight="1">
      <c r="A91" s="12"/>
      <c r="B91" s="22" t="s">
        <v>25</v>
      </c>
      <c r="C91" s="53">
        <v>156308</v>
      </c>
      <c r="D91" s="53">
        <v>21844</v>
      </c>
      <c r="E91" s="71">
        <f t="shared" si="3"/>
        <v>13.974972490211634</v>
      </c>
    </row>
    <row r="92" spans="1:5" ht="78.75" customHeight="1">
      <c r="A92" s="12"/>
      <c r="B92" s="22" t="s">
        <v>26</v>
      </c>
      <c r="C92" s="53">
        <v>260000</v>
      </c>
      <c r="D92" s="53">
        <v>65000</v>
      </c>
      <c r="E92" s="71">
        <f t="shared" si="3"/>
        <v>25</v>
      </c>
    </row>
    <row r="93" spans="1:5" ht="98.25" customHeight="1">
      <c r="A93" s="12"/>
      <c r="B93" s="22" t="s">
        <v>40</v>
      </c>
      <c r="C93" s="53">
        <v>73140</v>
      </c>
      <c r="D93" s="53">
        <v>18285</v>
      </c>
      <c r="E93" s="71">
        <f t="shared" si="3"/>
        <v>25</v>
      </c>
    </row>
    <row r="94" spans="1:5" ht="75">
      <c r="A94" s="12"/>
      <c r="B94" s="22" t="s">
        <v>27</v>
      </c>
      <c r="C94" s="53">
        <v>2071980</v>
      </c>
      <c r="D94" s="53">
        <v>476900</v>
      </c>
      <c r="E94" s="71">
        <f t="shared" si="3"/>
        <v>23.01663143466636</v>
      </c>
    </row>
    <row r="95" spans="1:5" ht="78" customHeight="1">
      <c r="A95" s="12"/>
      <c r="B95" s="22" t="s">
        <v>37</v>
      </c>
      <c r="C95" s="53">
        <v>13115400</v>
      </c>
      <c r="D95" s="53">
        <v>2598882.34</v>
      </c>
      <c r="E95" s="71">
        <f t="shared" si="3"/>
        <v>19.815501929029995</v>
      </c>
    </row>
    <row r="96" spans="1:5" ht="66" customHeight="1">
      <c r="A96" s="12"/>
      <c r="B96" s="25" t="s">
        <v>28</v>
      </c>
      <c r="C96" s="56">
        <v>27000</v>
      </c>
      <c r="D96" s="56"/>
      <c r="E96" s="71">
        <f t="shared" si="3"/>
        <v>0</v>
      </c>
    </row>
    <row r="97" spans="1:5" ht="42" customHeight="1">
      <c r="A97" s="12"/>
      <c r="B97" s="22" t="s">
        <v>29</v>
      </c>
      <c r="C97" s="53">
        <v>8499963</v>
      </c>
      <c r="D97" s="53">
        <v>1596580</v>
      </c>
      <c r="E97" s="71">
        <f t="shared" si="3"/>
        <v>18.783375880577363</v>
      </c>
    </row>
    <row r="98" spans="1:5" ht="99" customHeight="1">
      <c r="A98" s="12"/>
      <c r="B98" s="25" t="s">
        <v>30</v>
      </c>
      <c r="C98" s="56">
        <v>38329517</v>
      </c>
      <c r="D98" s="56">
        <v>8650028</v>
      </c>
      <c r="E98" s="71">
        <f t="shared" si="3"/>
        <v>22.567537180288497</v>
      </c>
    </row>
    <row r="99" spans="1:5" ht="132" customHeight="1">
      <c r="A99" s="27"/>
      <c r="B99" s="66" t="s">
        <v>33</v>
      </c>
      <c r="C99" s="57">
        <v>50186.2</v>
      </c>
      <c r="D99" s="57"/>
      <c r="E99" s="71">
        <f t="shared" si="3"/>
        <v>0</v>
      </c>
    </row>
    <row r="100" spans="1:5" ht="78.75" customHeight="1">
      <c r="A100" s="16" t="s">
        <v>165</v>
      </c>
      <c r="B100" s="24" t="s">
        <v>31</v>
      </c>
      <c r="C100" s="58">
        <f>C101</f>
        <v>298368</v>
      </c>
      <c r="D100" s="58">
        <f>D101</f>
        <v>66237.47</v>
      </c>
      <c r="E100" s="71">
        <f t="shared" si="3"/>
        <v>22.199924254611755</v>
      </c>
    </row>
    <row r="101" spans="1:5" ht="74.25" customHeight="1">
      <c r="A101" s="17" t="s">
        <v>166</v>
      </c>
      <c r="B101" s="22" t="s">
        <v>34</v>
      </c>
      <c r="C101" s="59">
        <v>298368</v>
      </c>
      <c r="D101" s="59">
        <v>66237.47</v>
      </c>
      <c r="E101" s="71">
        <f t="shared" si="3"/>
        <v>22.199924254611755</v>
      </c>
    </row>
    <row r="102" spans="1:5" ht="63" customHeight="1">
      <c r="A102" s="16" t="s">
        <v>167</v>
      </c>
      <c r="B102" s="20" t="s">
        <v>38</v>
      </c>
      <c r="C102" s="60">
        <f>C103</f>
        <v>3787212</v>
      </c>
      <c r="D102" s="60"/>
      <c r="E102" s="71">
        <f t="shared" si="3"/>
        <v>0</v>
      </c>
    </row>
    <row r="103" spans="1:5" ht="65.25" customHeight="1">
      <c r="A103" s="17" t="s">
        <v>168</v>
      </c>
      <c r="B103" s="14" t="s">
        <v>39</v>
      </c>
      <c r="C103" s="61">
        <v>3787212</v>
      </c>
      <c r="D103" s="61"/>
      <c r="E103" s="71">
        <f t="shared" si="3"/>
        <v>0</v>
      </c>
    </row>
    <row r="104" spans="1:5" ht="20.25">
      <c r="A104" s="18" t="s">
        <v>169</v>
      </c>
      <c r="B104" s="26" t="s">
        <v>32</v>
      </c>
      <c r="C104" s="62">
        <f>C105+C108</f>
        <v>8060097</v>
      </c>
      <c r="D104" s="62">
        <f>D105+D108</f>
        <v>1226599</v>
      </c>
      <c r="E104" s="70">
        <f t="shared" si="3"/>
        <v>15.218166729258966</v>
      </c>
    </row>
    <row r="105" spans="1:5" ht="63.75" customHeight="1">
      <c r="A105" s="42" t="s">
        <v>170</v>
      </c>
      <c r="B105" s="20" t="s">
        <v>153</v>
      </c>
      <c r="C105" s="63">
        <f>C106</f>
        <v>7899900</v>
      </c>
      <c r="D105" s="63">
        <f>D106</f>
        <v>1186601</v>
      </c>
      <c r="E105" s="71">
        <f t="shared" si="3"/>
        <v>15.020455955138672</v>
      </c>
    </row>
    <row r="106" spans="1:5" ht="66" customHeight="1">
      <c r="A106" s="42" t="s">
        <v>171</v>
      </c>
      <c r="B106" s="41" t="s">
        <v>154</v>
      </c>
      <c r="C106" s="63">
        <f>C107</f>
        <v>7899900</v>
      </c>
      <c r="D106" s="63">
        <f>D107</f>
        <v>1186601</v>
      </c>
      <c r="E106" s="71">
        <f t="shared" si="3"/>
        <v>15.020455955138672</v>
      </c>
    </row>
    <row r="107" spans="1:5" ht="37.5">
      <c r="A107" s="40"/>
      <c r="B107" s="14" t="s">
        <v>155</v>
      </c>
      <c r="C107" s="63">
        <v>7899900</v>
      </c>
      <c r="D107" s="63">
        <v>1186601</v>
      </c>
      <c r="E107" s="71">
        <f t="shared" si="3"/>
        <v>15.020455955138672</v>
      </c>
    </row>
    <row r="108" spans="1:5" ht="37.5">
      <c r="A108" s="19" t="s">
        <v>180</v>
      </c>
      <c r="B108" s="19" t="s">
        <v>41</v>
      </c>
      <c r="C108" s="65">
        <f>C109+C110</f>
        <v>160197</v>
      </c>
      <c r="D108" s="65">
        <f>D109+D110</f>
        <v>39998</v>
      </c>
      <c r="E108" s="71">
        <f t="shared" si="3"/>
        <v>24.968008139977652</v>
      </c>
    </row>
    <row r="109" spans="1:5" ht="56.25">
      <c r="A109" s="19"/>
      <c r="B109" s="22" t="s">
        <v>36</v>
      </c>
      <c r="C109" s="64">
        <v>159997</v>
      </c>
      <c r="D109" s="64">
        <v>39998</v>
      </c>
      <c r="E109" s="71">
        <f t="shared" si="3"/>
        <v>24.99921873535129</v>
      </c>
    </row>
    <row r="110" spans="1:5" ht="121.5" customHeight="1">
      <c r="A110" s="19"/>
      <c r="B110" s="22" t="s">
        <v>35</v>
      </c>
      <c r="C110" s="59">
        <v>200</v>
      </c>
      <c r="D110" s="59"/>
      <c r="E110" s="70">
        <f t="shared" si="3"/>
        <v>0</v>
      </c>
    </row>
    <row r="111" spans="1:5" ht="25.5" customHeight="1">
      <c r="A111" s="19"/>
      <c r="B111" s="50" t="s">
        <v>179</v>
      </c>
      <c r="C111" s="47">
        <f>C8+C67</f>
        <v>144225055.15</v>
      </c>
      <c r="D111" s="47">
        <f>D8+D67</f>
        <v>29488064.29</v>
      </c>
      <c r="E111" s="70">
        <f t="shared" si="3"/>
        <v>20.44586792449564</v>
      </c>
    </row>
    <row r="112" spans="1:5" ht="18.75">
      <c r="A112" s="4"/>
      <c r="B112" s="7"/>
      <c r="C112" s="7"/>
      <c r="D112" s="7"/>
      <c r="E112" s="8"/>
    </row>
    <row r="113" spans="1:5" ht="18.75">
      <c r="A113" s="7"/>
      <c r="B113" s="7"/>
      <c r="C113" s="7"/>
      <c r="D113" s="7"/>
      <c r="E113" s="9"/>
    </row>
    <row r="114" ht="18.75">
      <c r="E114" s="4"/>
    </row>
    <row r="115" ht="18.75">
      <c r="E115" s="4"/>
    </row>
  </sheetData>
  <sheetProtection/>
  <autoFilter ref="A7:E111"/>
  <mergeCells count="7">
    <mergeCell ref="D4:D6"/>
    <mergeCell ref="B1:E1"/>
    <mergeCell ref="A2:E2"/>
    <mergeCell ref="E4:E6"/>
    <mergeCell ref="A4:A6"/>
    <mergeCell ref="B4:B6"/>
    <mergeCell ref="C4:C6"/>
  </mergeCells>
  <printOptions/>
  <pageMargins left="0.7480314960629921" right="0.6692913385826772" top="0.5118110236220472" bottom="0.15748031496062992" header="0.2362204724409449" footer="0.15748031496062992"/>
  <pageSetup fitToHeight="0" horizontalDpi="600" verticalDpi="600" orientation="portrait" paperSize="9" scale="42" r:id="rId1"/>
  <headerFooter>
    <oddHeader>&amp;C&amp;P</oddHeader>
  </headerFooter>
  <rowBreaks count="2" manualBreakCount="2">
    <brk id="31" max="4" man="1"/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Юренкова</cp:lastModifiedBy>
  <cp:lastPrinted>2018-04-13T11:30:33Z</cp:lastPrinted>
  <dcterms:created xsi:type="dcterms:W3CDTF">2012-04-06T11:02:09Z</dcterms:created>
  <dcterms:modified xsi:type="dcterms:W3CDTF">2018-04-13T11:31:32Z</dcterms:modified>
  <cp:category/>
  <cp:version/>
  <cp:contentType/>
  <cp:contentStatus/>
</cp:coreProperties>
</file>