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<sst xmlns="http://schemas.openxmlformats.org/spreadsheetml/2006/main" count="103" uniqueCount="95">
  <si>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</si>
  <si>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</si>
  <si>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</si>
  <si>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</si>
  <si>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</si>
  <si>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</si>
  <si>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</si>
  <si>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</si>
  <si>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</si>
  <si>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</si>
  <si>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</si>
  <si>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</si>
  <si>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</si>
  <si>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</si>
  <si>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</si>
  <si>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</si>
  <si>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</si>
  <si>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</si>
  <si>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</si>
  <si>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</si>
  <si>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</si>
  <si>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</si>
  <si>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</si>
  <si>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</si>
  <si>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</si>
  <si>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</si>
  <si>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</si>
  <si>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</si>
  <si>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</si>
  <si>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</si>
  <si>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</si>
  <si>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</si>
  <si>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</si>
  <si>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</si>
  <si>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</si>
  <si>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</si>
  <si>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</si>
  <si>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</si>
  <si>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</si>
  <si>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</si>
  <si>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</si>
  <si>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</si>
  <si>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</si>
  <si>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</si>
  <si>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</si>
  <si>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</si>
  <si>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</si>
  <si>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</si>
  <si>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</si>
  <si>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</si>
  <si>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</si>
  <si>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</si>
  <si>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</si>
  <si>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</si>
  <si>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</si>
  <si>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</si>
  <si>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</si>
  <si>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</si>
  <si>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</si>
  <si>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</si>
  <si>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</si>
  <si>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</si>
  <si>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</si>
  <si>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</si>
  <si>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</si>
  <si>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</si>
  <si>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</si>
  <si>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</si>
  <si>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</si>
  <si>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</si>
  <si>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</si>
  <si>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</si>
  <si>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</si>
  <si>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</si>
  <si>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</si>
  <si>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</si>
  <si>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</si>
  <si>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</si>
  <si>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</si>
  <si>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</si>
  <si>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</si>
  <si>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</si>
  <si>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</si>
  <si>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</si>
  <si>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</si>
  <si>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</si>
  <si>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</si>
  <si>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Начальник финансового отдела</t>
  </si>
  <si>
    <t>Т.М. Яшина</t>
  </si>
  <si>
    <t>Уточненный план на  2018 год</t>
  </si>
  <si>
    <t>Дополнительное образование детей</t>
  </si>
  <si>
    <t>исп. Пузанова О.Ю.</t>
  </si>
  <si>
    <t>по состоянию на 1 октября 2018 года</t>
  </si>
  <si>
    <t>Факт на 01.10.2018 года</t>
  </si>
  <si>
    <t>Факт на 01.10.2017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</si>
</sst>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74">
      <selection activeCell="K46" sqref="K46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14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56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92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93</v>
      </c>
      <c r="F6" s="7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1" t="s">
        <v>35</v>
      </c>
      <c r="D9" s="47">
        <f>D10</f>
        <v>27854</v>
      </c>
      <c r="E9" s="47">
        <f>E10</f>
        <v>20401.355</v>
      </c>
      <c r="F9" s="47">
        <f>F10</f>
        <v>18899.897</v>
      </c>
      <c r="G9" s="32">
        <f aca="true" t="shared" si="0" ref="G9:G18">E9/D9*100</f>
        <v>73.24389674732534</v>
      </c>
      <c r="H9" s="32">
        <f>E9/F9*100</f>
        <v>107.94426551636762</v>
      </c>
    </row>
    <row r="10" spans="3:8" ht="13.5" customHeight="1">
      <c r="C10" s="40" t="s">
        <v>0</v>
      </c>
      <c r="D10" s="48">
        <v>27854</v>
      </c>
      <c r="E10" s="48">
        <v>20401.355</v>
      </c>
      <c r="F10" s="48">
        <v>18899.897</v>
      </c>
      <c r="G10" s="31">
        <f t="shared" si="0"/>
        <v>73.24389674732534</v>
      </c>
      <c r="H10" s="31">
        <f aca="true" t="shared" si="1" ref="H10:H75">E10/F10*100</f>
        <v>107.94426551636762</v>
      </c>
    </row>
    <row r="11" spans="3:8" ht="50.25" customHeight="1">
      <c r="C11" s="43" t="s">
        <v>76</v>
      </c>
      <c r="D11" s="49">
        <f>D12</f>
        <v>5531</v>
      </c>
      <c r="E11" s="49">
        <f>E12</f>
        <v>4250.915</v>
      </c>
      <c r="F11" s="49">
        <f>F12</f>
        <v>4016.257</v>
      </c>
      <c r="G11" s="32">
        <f t="shared" si="0"/>
        <v>76.85617429036341</v>
      </c>
      <c r="H11" s="32">
        <f t="shared" si="1"/>
        <v>105.84270379111696</v>
      </c>
    </row>
    <row r="12" spans="3:8" ht="23.25" customHeight="1">
      <c r="C12" s="24" t="s">
        <v>77</v>
      </c>
      <c r="D12" s="48">
        <v>5531</v>
      </c>
      <c r="E12" s="48">
        <v>4250.915</v>
      </c>
      <c r="F12" s="48">
        <v>4016.257</v>
      </c>
      <c r="G12" s="31">
        <f t="shared" si="0"/>
        <v>76.85617429036341</v>
      </c>
      <c r="H12" s="31">
        <f t="shared" si="1"/>
        <v>105.84270379111696</v>
      </c>
    </row>
    <row r="13" spans="3:8" ht="13.5" customHeight="1">
      <c r="C13" s="42" t="s">
        <v>16</v>
      </c>
      <c r="D13" s="50">
        <f>D14+D15</f>
        <v>3204.974</v>
      </c>
      <c r="E13" s="50">
        <f>E14+E15</f>
        <v>2698.826</v>
      </c>
      <c r="F13" s="50">
        <f>F14+F15</f>
        <v>2414</v>
      </c>
      <c r="G13" s="32">
        <f t="shared" si="0"/>
        <v>84.20742258751552</v>
      </c>
      <c r="H13" s="32">
        <f t="shared" si="1"/>
        <v>111.79892294946147</v>
      </c>
    </row>
    <row r="14" spans="3:8" ht="24.75" customHeight="1">
      <c r="C14" s="24" t="s">
        <v>12</v>
      </c>
      <c r="D14" s="48">
        <v>1788</v>
      </c>
      <c r="E14" s="48">
        <v>1358.243</v>
      </c>
      <c r="F14" s="48">
        <v>1391</v>
      </c>
      <c r="G14" s="31">
        <f t="shared" si="0"/>
        <v>75.9643736017897</v>
      </c>
      <c r="H14" s="31">
        <f t="shared" si="1"/>
        <v>97.6450754852624</v>
      </c>
    </row>
    <row r="15" spans="3:8" ht="14.25" customHeight="1">
      <c r="C15" s="15" t="s">
        <v>41</v>
      </c>
      <c r="D15" s="48">
        <v>1416.974</v>
      </c>
      <c r="E15" s="48">
        <v>1340.583</v>
      </c>
      <c r="F15" s="48">
        <v>1023</v>
      </c>
      <c r="G15" s="31">
        <f t="shared" si="0"/>
        <v>94.60886367710347</v>
      </c>
      <c r="H15" s="31">
        <f t="shared" si="1"/>
        <v>131.04428152492667</v>
      </c>
    </row>
    <row r="16" spans="3:9" ht="13.5" customHeight="1">
      <c r="C16" s="12" t="s">
        <v>78</v>
      </c>
      <c r="D16" s="50">
        <f>D17+D18</f>
        <v>9951.778</v>
      </c>
      <c r="E16" s="50">
        <f>E17+E18</f>
        <v>3803.286</v>
      </c>
      <c r="F16" s="50">
        <f>F17+F18</f>
        <v>8217.91</v>
      </c>
      <c r="G16" s="32">
        <f t="shared" si="0"/>
        <v>38.217150744319255</v>
      </c>
      <c r="H16" s="32">
        <f t="shared" si="1"/>
        <v>46.2804533026037</v>
      </c>
      <c r="I16" s="44"/>
    </row>
    <row r="17" spans="3:30" ht="13.5" customHeight="1">
      <c r="C17" s="22" t="s">
        <v>1</v>
      </c>
      <c r="D17" s="48">
        <v>899.9</v>
      </c>
      <c r="E17" s="48">
        <v>492.89</v>
      </c>
      <c r="F17" s="48">
        <v>161.235</v>
      </c>
      <c r="G17" s="31">
        <f t="shared" si="0"/>
        <v>54.77164129347706</v>
      </c>
      <c r="H17" s="31">
        <f t="shared" si="1"/>
        <v>305.6966539523056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48">
        <v>9051.878</v>
      </c>
      <c r="E18" s="48">
        <v>3310.396</v>
      </c>
      <c r="F18" s="48">
        <v>8056.675</v>
      </c>
      <c r="G18" s="31">
        <f t="shared" si="0"/>
        <v>36.571372261093224</v>
      </c>
      <c r="H18" s="31">
        <f t="shared" si="1"/>
        <v>41.08886109964719</v>
      </c>
    </row>
    <row r="19" spans="3:9" ht="14.25" customHeight="1">
      <c r="C19" s="13" t="s">
        <v>17</v>
      </c>
      <c r="D19" s="49">
        <v>272</v>
      </c>
      <c r="E19" s="49">
        <v>187.12</v>
      </c>
      <c r="F19" s="49">
        <v>189.479</v>
      </c>
      <c r="G19" s="32">
        <f>E19/D19*100</f>
        <v>68.79411764705883</v>
      </c>
      <c r="H19" s="32">
        <f t="shared" si="1"/>
        <v>98.75500715118825</v>
      </c>
      <c r="I19" s="46"/>
    </row>
    <row r="20" spans="3:8" ht="51.75" customHeight="1">
      <c r="C20" s="13" t="s">
        <v>18</v>
      </c>
      <c r="D20" s="51">
        <f>D22+D23+D24</f>
        <v>1774</v>
      </c>
      <c r="E20" s="51">
        <f>E22+E23+E24</f>
        <v>972.915</v>
      </c>
      <c r="F20" s="51">
        <f>F22+F23+F24</f>
        <v>2049.831</v>
      </c>
      <c r="G20" s="32">
        <f>E20/D20*100</f>
        <v>54.84301014656145</v>
      </c>
      <c r="H20" s="32">
        <f t="shared" si="1"/>
        <v>47.46318111102818</v>
      </c>
    </row>
    <row r="21" spans="3:9" ht="13.5" customHeight="1">
      <c r="C21" s="15" t="s">
        <v>3</v>
      </c>
      <c r="D21" s="52"/>
      <c r="E21" s="51"/>
      <c r="F21" s="51"/>
      <c r="G21" s="32"/>
      <c r="H21" s="32"/>
      <c r="I21" s="39"/>
    </row>
    <row r="22" spans="3:10" ht="80.25" customHeight="1">
      <c r="C22" s="38" t="s">
        <v>75</v>
      </c>
      <c r="D22" s="48">
        <v>2</v>
      </c>
      <c r="E22" s="48">
        <v>3</v>
      </c>
      <c r="F22" s="48">
        <v>2.502</v>
      </c>
      <c r="G22" s="31">
        <f>E22/D22*100</f>
        <v>150</v>
      </c>
      <c r="H22" s="31">
        <v>0</v>
      </c>
      <c r="I22" s="39"/>
      <c r="J22" s="19"/>
    </row>
    <row r="23" spans="3:10" ht="35.25" customHeight="1">
      <c r="C23" s="15" t="s">
        <v>86</v>
      </c>
      <c r="D23" s="48">
        <v>1765</v>
      </c>
      <c r="E23" s="48">
        <v>969.915</v>
      </c>
      <c r="F23" s="48">
        <v>2019.329</v>
      </c>
      <c r="G23" s="31">
        <f>E23/D23*100</f>
        <v>54.95269121813031</v>
      </c>
      <c r="H23" s="31">
        <f t="shared" si="1"/>
        <v>48.031549093783134</v>
      </c>
      <c r="I23" s="39"/>
      <c r="J23" s="19"/>
    </row>
    <row r="24" spans="3:9" ht="24.75" customHeight="1">
      <c r="C24" s="15" t="s">
        <v>82</v>
      </c>
      <c r="D24" s="48">
        <v>7</v>
      </c>
      <c r="E24" s="48">
        <v>0</v>
      </c>
      <c r="F24" s="48">
        <v>28</v>
      </c>
      <c r="G24" s="31">
        <f aca="true" t="shared" si="2" ref="G24:G29">E24/D24*100</f>
        <v>0</v>
      </c>
      <c r="H24" s="31" t="e">
        <f>F24/E24*100</f>
        <v>#DIV/0!</v>
      </c>
      <c r="I24" s="39"/>
    </row>
    <row r="25" spans="3:11" ht="26.25" customHeight="1">
      <c r="C25" s="13" t="s">
        <v>19</v>
      </c>
      <c r="D25" s="49">
        <f>D26</f>
        <v>108</v>
      </c>
      <c r="E25" s="49">
        <f>E26</f>
        <v>45.26</v>
      </c>
      <c r="F25" s="49">
        <f>F26</f>
        <v>50.042</v>
      </c>
      <c r="G25" s="32">
        <f t="shared" si="2"/>
        <v>41.907407407407405</v>
      </c>
      <c r="H25" s="32">
        <f t="shared" si="1"/>
        <v>90.44402701730546</v>
      </c>
      <c r="K25" s="30"/>
    </row>
    <row r="26" spans="3:9" ht="25.5" customHeight="1">
      <c r="C26" s="15" t="s">
        <v>20</v>
      </c>
      <c r="D26" s="48">
        <v>108</v>
      </c>
      <c r="E26" s="48">
        <v>45.26</v>
      </c>
      <c r="F26" s="48">
        <v>50.042</v>
      </c>
      <c r="G26" s="31">
        <f t="shared" si="2"/>
        <v>41.907407407407405</v>
      </c>
      <c r="H26" s="31">
        <f t="shared" si="1"/>
        <v>90.44402701730546</v>
      </c>
      <c r="I26" s="39"/>
    </row>
    <row r="27" spans="3:8" ht="39" customHeight="1">
      <c r="C27" s="13" t="s">
        <v>79</v>
      </c>
      <c r="D27" s="49">
        <v>366</v>
      </c>
      <c r="E27" s="49">
        <v>254.898</v>
      </c>
      <c r="F27" s="49">
        <v>265</v>
      </c>
      <c r="G27" s="32">
        <f t="shared" si="2"/>
        <v>69.64426229508197</v>
      </c>
      <c r="H27" s="32">
        <f t="shared" si="1"/>
        <v>96.18792452830188</v>
      </c>
    </row>
    <row r="28" spans="3:8" ht="39" customHeight="1">
      <c r="C28" s="13" t="s">
        <v>21</v>
      </c>
      <c r="D28" s="49">
        <f>D29+D30</f>
        <v>4593</v>
      </c>
      <c r="E28" s="49">
        <f>E29+E30</f>
        <v>3951.699</v>
      </c>
      <c r="F28" s="49">
        <f>F29+F30</f>
        <v>11326</v>
      </c>
      <c r="G28" s="32">
        <f t="shared" si="2"/>
        <v>86.03742651861529</v>
      </c>
      <c r="H28" s="32">
        <f t="shared" si="1"/>
        <v>34.89050856436518</v>
      </c>
    </row>
    <row r="29" spans="3:8" ht="39" customHeight="1">
      <c r="C29" s="15" t="s">
        <v>85</v>
      </c>
      <c r="D29" s="48">
        <v>4442</v>
      </c>
      <c r="E29" s="48">
        <v>3799.699</v>
      </c>
      <c r="F29" s="48">
        <v>10237</v>
      </c>
      <c r="G29" s="32">
        <f t="shared" si="2"/>
        <v>85.54027465105808</v>
      </c>
      <c r="H29" s="32">
        <f t="shared" si="1"/>
        <v>37.11730975871838</v>
      </c>
    </row>
    <row r="30" spans="3:8" ht="39" customHeight="1">
      <c r="C30" s="15" t="s">
        <v>80</v>
      </c>
      <c r="D30" s="48">
        <v>151</v>
      </c>
      <c r="E30" s="48">
        <v>152</v>
      </c>
      <c r="F30" s="48">
        <v>1089</v>
      </c>
      <c r="G30" s="32">
        <v>0</v>
      </c>
      <c r="H30" s="32">
        <f t="shared" si="1"/>
        <v>13.957759412304869</v>
      </c>
    </row>
    <row r="31" spans="3:8" ht="26.25" customHeight="1">
      <c r="C31" s="13" t="s">
        <v>81</v>
      </c>
      <c r="D31" s="49">
        <v>444</v>
      </c>
      <c r="E31" s="49">
        <v>309.198</v>
      </c>
      <c r="F31" s="49">
        <v>976.88</v>
      </c>
      <c r="G31" s="32">
        <f>E31/D31*100</f>
        <v>69.63918918918918</v>
      </c>
      <c r="H31" s="32">
        <f t="shared" si="1"/>
        <v>31.65158463680288</v>
      </c>
    </row>
    <row r="32" spans="3:8" ht="12.75" customHeight="1">
      <c r="C32" s="13" t="s">
        <v>22</v>
      </c>
      <c r="D32" s="49">
        <v>3</v>
      </c>
      <c r="E32" s="49">
        <v>3</v>
      </c>
      <c r="F32" s="49">
        <v>0</v>
      </c>
      <c r="G32" s="32">
        <v>0</v>
      </c>
      <c r="H32" s="32">
        <v>0</v>
      </c>
    </row>
    <row r="33" spans="3:10" ht="17.25" customHeight="1">
      <c r="C33" s="23" t="s">
        <v>4</v>
      </c>
      <c r="D33" s="47">
        <f>D9+D11+D13+D16+D19+D20+D25+D27+D31+D32+D28</f>
        <v>54101.752</v>
      </c>
      <c r="E33" s="47">
        <f>E9+E11+E13+E16+E19+E20+E25+E27+E31+E32+E28</f>
        <v>36878.472</v>
      </c>
      <c r="F33" s="47">
        <f>F9+F11+F13+F16+F19+F20+F25+F27+F31+F32+F28</f>
        <v>48405.295999999995</v>
      </c>
      <c r="G33" s="32">
        <f>E33/D33*100</f>
        <v>68.16502356522577</v>
      </c>
      <c r="H33" s="32">
        <f t="shared" si="1"/>
        <v>76.1868536037875</v>
      </c>
      <c r="J33" t="s">
        <v>54</v>
      </c>
    </row>
    <row r="34" spans="3:9" ht="12" customHeight="1">
      <c r="C34" s="15" t="s">
        <v>68</v>
      </c>
      <c r="D34" s="48">
        <v>37719</v>
      </c>
      <c r="E34" s="48">
        <v>29440</v>
      </c>
      <c r="F34" s="48">
        <v>12530</v>
      </c>
      <c r="G34" s="31">
        <f>E34/D34*100</f>
        <v>78.05084970439302</v>
      </c>
      <c r="H34" s="31">
        <f t="shared" si="1"/>
        <v>234.9561053471668</v>
      </c>
      <c r="I34" s="39"/>
    </row>
    <row r="35" spans="3:9" ht="17.25" customHeight="1">
      <c r="C35" s="15" t="s">
        <v>5</v>
      </c>
      <c r="D35" s="48">
        <v>67858</v>
      </c>
      <c r="E35" s="48">
        <v>45755.927</v>
      </c>
      <c r="F35" s="48">
        <v>49251</v>
      </c>
      <c r="G35" s="31">
        <f>E35/D35*100</f>
        <v>67.4289354239736</v>
      </c>
      <c r="H35" s="31">
        <f t="shared" si="1"/>
        <v>92.90354916651438</v>
      </c>
      <c r="I35" s="39"/>
    </row>
    <row r="36" spans="3:9" ht="13.5" customHeight="1">
      <c r="C36" s="15" t="s">
        <v>6</v>
      </c>
      <c r="D36" s="48">
        <v>19438</v>
      </c>
      <c r="E36" s="48">
        <v>15015.522</v>
      </c>
      <c r="F36" s="48">
        <v>10111</v>
      </c>
      <c r="G36" s="31">
        <f>E36/D36*100</f>
        <v>77.24828686078816</v>
      </c>
      <c r="H36" s="31">
        <f t="shared" si="1"/>
        <v>148.50679458016023</v>
      </c>
      <c r="I36" s="39"/>
    </row>
    <row r="37" spans="3:9" ht="14.25" customHeight="1">
      <c r="C37" s="15" t="s">
        <v>53</v>
      </c>
      <c r="D37" s="48">
        <v>0</v>
      </c>
      <c r="E37" s="48">
        <v>0</v>
      </c>
      <c r="F37" s="48">
        <v>50</v>
      </c>
      <c r="G37" s="31" t="e">
        <f>E37/D37*100</f>
        <v>#DIV/0!</v>
      </c>
      <c r="H37" s="31">
        <f t="shared" si="1"/>
        <v>0</v>
      </c>
      <c r="I37" s="39"/>
    </row>
    <row r="38" spans="3:10" ht="36.75" customHeight="1">
      <c r="C38" s="15" t="s">
        <v>63</v>
      </c>
      <c r="D38" s="48">
        <v>0</v>
      </c>
      <c r="E38" s="48"/>
      <c r="F38" s="48">
        <v>-180</v>
      </c>
      <c r="G38" s="31">
        <v>0</v>
      </c>
      <c r="H38" s="31">
        <v>0</v>
      </c>
      <c r="I38" s="39"/>
      <c r="J38" t="s">
        <v>84</v>
      </c>
    </row>
    <row r="39" spans="3:8" ht="15" customHeight="1">
      <c r="C39" s="14" t="s">
        <v>7</v>
      </c>
      <c r="D39" s="47">
        <f>D33+D34+D35+D36+D37+D38</f>
        <v>179116.752</v>
      </c>
      <c r="E39" s="47">
        <f>E33+E34+E35+E36+E37+E38</f>
        <v>127089.921</v>
      </c>
      <c r="F39" s="47">
        <f>F33+F34+F35+F36+F37+F38</f>
        <v>120167.296</v>
      </c>
      <c r="G39" s="32">
        <f>E39/D39*100</f>
        <v>70.95367662763336</v>
      </c>
      <c r="H39" s="32">
        <f t="shared" si="1"/>
        <v>105.76082281155766</v>
      </c>
    </row>
    <row r="40" spans="3:8" ht="27" customHeight="1" hidden="1">
      <c r="C40" s="14"/>
      <c r="D40" s="47"/>
      <c r="E40" s="47"/>
      <c r="F40" s="47"/>
      <c r="G40" s="32" t="e">
        <f>E40/D40*100</f>
        <v>#DIV/0!</v>
      </c>
      <c r="H40" s="32" t="e">
        <f t="shared" si="1"/>
        <v>#DIV/0!</v>
      </c>
    </row>
    <row r="41" spans="3:8" ht="15.75">
      <c r="C41" s="26" t="s">
        <v>23</v>
      </c>
      <c r="D41" s="52"/>
      <c r="E41" s="52"/>
      <c r="F41" s="52"/>
      <c r="G41" s="32"/>
      <c r="H41" s="32"/>
    </row>
    <row r="42" spans="3:8" ht="15.75">
      <c r="C42" s="13" t="s">
        <v>24</v>
      </c>
      <c r="D42" s="49">
        <f>D44+D45+D46+D47+D48+D49+D50+D51</f>
        <v>26468</v>
      </c>
      <c r="E42" s="49">
        <f>E44+E45+E46+E47+E48+E49+E50+E51</f>
        <v>18605</v>
      </c>
      <c r="F42" s="49">
        <f>F44+F45+F46+F47+F48+F49+F50+F51</f>
        <v>17956</v>
      </c>
      <c r="G42" s="32">
        <f>E42/D42*100</f>
        <v>70.29242859301799</v>
      </c>
      <c r="H42" s="32">
        <f t="shared" si="1"/>
        <v>103.61439073290266</v>
      </c>
    </row>
    <row r="43" spans="3:8" ht="11.25" customHeight="1">
      <c r="C43" s="15" t="s">
        <v>3</v>
      </c>
      <c r="D43" s="49"/>
      <c r="E43" s="49"/>
      <c r="F43" s="49"/>
      <c r="G43" s="32"/>
      <c r="H43" s="32"/>
    </row>
    <row r="44" spans="3:8" ht="37.5" customHeight="1">
      <c r="C44" s="15" t="s">
        <v>45</v>
      </c>
      <c r="D44" s="48">
        <v>1841</v>
      </c>
      <c r="E44" s="48">
        <v>1337</v>
      </c>
      <c r="F44" s="48">
        <v>1282</v>
      </c>
      <c r="G44" s="31">
        <f>E44/D44*100</f>
        <v>72.6235741444867</v>
      </c>
      <c r="H44" s="31">
        <f t="shared" si="1"/>
        <v>104.29017160686426</v>
      </c>
    </row>
    <row r="45" spans="3:8" ht="50.25" customHeight="1">
      <c r="C45" s="15" t="s">
        <v>69</v>
      </c>
      <c r="D45" s="48">
        <v>354</v>
      </c>
      <c r="E45" s="48">
        <v>240</v>
      </c>
      <c r="F45" s="48">
        <v>250</v>
      </c>
      <c r="G45" s="31">
        <f>E45/D45*100</f>
        <v>67.79661016949152</v>
      </c>
      <c r="H45" s="31">
        <f t="shared" si="1"/>
        <v>96</v>
      </c>
    </row>
    <row r="46" spans="3:8" ht="37.5" customHeight="1">
      <c r="C46" s="15" t="s">
        <v>46</v>
      </c>
      <c r="D46" s="48">
        <v>17755</v>
      </c>
      <c r="E46" s="48">
        <v>12587</v>
      </c>
      <c r="F46" s="48">
        <v>12463</v>
      </c>
      <c r="G46" s="31">
        <f>E46/D46*100</f>
        <v>70.89270627992114</v>
      </c>
      <c r="H46" s="31">
        <f t="shared" si="1"/>
        <v>100.99494503731043</v>
      </c>
    </row>
    <row r="47" spans="3:8" ht="12.75" customHeight="1">
      <c r="C47" s="25" t="s">
        <v>66</v>
      </c>
      <c r="D47" s="53"/>
      <c r="E47" s="53"/>
      <c r="F47" s="53"/>
      <c r="G47" s="31"/>
      <c r="H47" s="31"/>
    </row>
    <row r="48" spans="3:8" ht="25.5">
      <c r="C48" s="25" t="s">
        <v>58</v>
      </c>
      <c r="D48" s="52"/>
      <c r="E48" s="52"/>
      <c r="F48" s="52"/>
      <c r="G48" s="31"/>
      <c r="H48" s="31"/>
    </row>
    <row r="49" spans="3:8" ht="14.25" customHeight="1">
      <c r="C49" s="25" t="s">
        <v>25</v>
      </c>
      <c r="D49" s="52">
        <v>66</v>
      </c>
      <c r="E49" s="52">
        <v>0</v>
      </c>
      <c r="F49" s="52">
        <v>0</v>
      </c>
      <c r="G49" s="31">
        <v>0</v>
      </c>
      <c r="H49" s="31">
        <v>0</v>
      </c>
    </row>
    <row r="50" spans="3:8" ht="51">
      <c r="C50" s="15" t="s">
        <v>49</v>
      </c>
      <c r="D50" s="48">
        <v>4207</v>
      </c>
      <c r="E50" s="48">
        <v>3117</v>
      </c>
      <c r="F50" s="48">
        <v>2614</v>
      </c>
      <c r="G50" s="31">
        <f>E50/D50*100</f>
        <v>74.09080104587592</v>
      </c>
      <c r="H50" s="31">
        <f t="shared" si="1"/>
        <v>119.24254016832441</v>
      </c>
    </row>
    <row r="51" spans="3:8" ht="13.5" customHeight="1">
      <c r="C51" s="15" t="s">
        <v>52</v>
      </c>
      <c r="D51" s="48">
        <v>2245</v>
      </c>
      <c r="E51" s="48">
        <v>1324</v>
      </c>
      <c r="F51" s="48">
        <v>1347</v>
      </c>
      <c r="G51" s="31">
        <f>E51/D51*100</f>
        <v>58.97550111358575</v>
      </c>
      <c r="H51" s="31">
        <f t="shared" si="1"/>
        <v>98.29250185597624</v>
      </c>
    </row>
    <row r="52" spans="3:8" ht="12.75" customHeight="1">
      <c r="C52" s="13" t="s">
        <v>40</v>
      </c>
      <c r="D52" s="49">
        <v>480</v>
      </c>
      <c r="E52" s="49">
        <v>325</v>
      </c>
      <c r="F52" s="49">
        <v>276</v>
      </c>
      <c r="G52" s="32">
        <f>E52/D52*100</f>
        <v>67.70833333333334</v>
      </c>
      <c r="H52" s="32">
        <f t="shared" si="1"/>
        <v>117.75362318840578</v>
      </c>
    </row>
    <row r="53" spans="3:8" ht="25.5">
      <c r="C53" s="13" t="s">
        <v>26</v>
      </c>
      <c r="D53" s="49">
        <f>D55+D56+D57</f>
        <v>1882</v>
      </c>
      <c r="E53" s="49">
        <f>E55+E56+E57</f>
        <v>1245</v>
      </c>
      <c r="F53" s="49">
        <f>F55+F56+F57</f>
        <v>770</v>
      </c>
      <c r="G53" s="32">
        <f>E53/D53*100</f>
        <v>66.15302869287991</v>
      </c>
      <c r="H53" s="32">
        <f t="shared" si="1"/>
        <v>161.68831168831167</v>
      </c>
    </row>
    <row r="54" spans="3:8" ht="11.25" customHeight="1">
      <c r="C54" s="15" t="s">
        <v>3</v>
      </c>
      <c r="D54" s="49"/>
      <c r="E54" s="49"/>
      <c r="F54" s="49"/>
      <c r="G54" s="32"/>
      <c r="H54" s="32"/>
    </row>
    <row r="55" spans="3:8" ht="38.25" customHeight="1">
      <c r="C55" s="15" t="s">
        <v>50</v>
      </c>
      <c r="D55" s="48">
        <v>1689</v>
      </c>
      <c r="E55" s="48">
        <v>1090</v>
      </c>
      <c r="F55" s="48">
        <v>757</v>
      </c>
      <c r="G55" s="31">
        <f>E55/D55*100</f>
        <v>64.5352279455299</v>
      </c>
      <c r="H55" s="31">
        <f t="shared" si="1"/>
        <v>143.9894319682959</v>
      </c>
    </row>
    <row r="56" spans="3:8" ht="12" customHeight="1">
      <c r="C56" s="15" t="s">
        <v>57</v>
      </c>
      <c r="D56" s="48">
        <v>193</v>
      </c>
      <c r="E56" s="48">
        <v>155</v>
      </c>
      <c r="F56" s="48">
        <v>13</v>
      </c>
      <c r="G56" s="31">
        <f>E56/D56*100</f>
        <v>80.31088082901555</v>
      </c>
      <c r="H56" s="31">
        <f t="shared" si="1"/>
        <v>1192.3076923076924</v>
      </c>
    </row>
    <row r="57" spans="3:8" ht="38.25">
      <c r="C57" s="15" t="s">
        <v>47</v>
      </c>
      <c r="D57" s="48">
        <v>0</v>
      </c>
      <c r="E57" s="48">
        <v>0</v>
      </c>
      <c r="F57" s="48">
        <v>0</v>
      </c>
      <c r="G57" s="31">
        <v>0</v>
      </c>
      <c r="H57" s="31">
        <v>0</v>
      </c>
    </row>
    <row r="58" spans="3:8" ht="13.5" customHeight="1">
      <c r="C58" s="14" t="s">
        <v>27</v>
      </c>
      <c r="D58" s="47">
        <f>D60+D61+D62+D63+D64</f>
        <v>18198</v>
      </c>
      <c r="E58" s="47">
        <f>E60+E61+E62+E63+E64</f>
        <v>11587</v>
      </c>
      <c r="F58" s="47">
        <f>F60+F61+F62+F63+F64</f>
        <v>11384</v>
      </c>
      <c r="G58" s="32">
        <f>E58/D58*100</f>
        <v>63.671832069458176</v>
      </c>
      <c r="H58" s="32">
        <f t="shared" si="1"/>
        <v>101.78320449754041</v>
      </c>
    </row>
    <row r="59" spans="3:8" ht="11.25" customHeight="1">
      <c r="C59" s="25" t="s">
        <v>3</v>
      </c>
      <c r="D59" s="52"/>
      <c r="E59" s="52"/>
      <c r="F59" s="52"/>
      <c r="G59" s="32"/>
      <c r="H59" s="32"/>
    </row>
    <row r="60" spans="3:8" ht="11.25" customHeight="1">
      <c r="C60" s="25" t="s">
        <v>74</v>
      </c>
      <c r="D60" s="52">
        <v>25</v>
      </c>
      <c r="E60" s="52">
        <v>25</v>
      </c>
      <c r="F60" s="52">
        <v>19</v>
      </c>
      <c r="G60" s="31">
        <f aca="true" t="shared" si="3" ref="G60:G65">E60/D60*100</f>
        <v>100</v>
      </c>
      <c r="H60" s="32">
        <v>0</v>
      </c>
    </row>
    <row r="61" spans="3:8" ht="24.75" customHeight="1">
      <c r="C61" s="15" t="s">
        <v>73</v>
      </c>
      <c r="D61" s="48">
        <v>796</v>
      </c>
      <c r="E61" s="48">
        <v>201</v>
      </c>
      <c r="F61" s="48">
        <v>438</v>
      </c>
      <c r="G61" s="31">
        <f t="shared" si="3"/>
        <v>25.251256281407038</v>
      </c>
      <c r="H61" s="31">
        <f t="shared" si="1"/>
        <v>45.89041095890411</v>
      </c>
    </row>
    <row r="62" spans="3:8" ht="13.5" customHeight="1">
      <c r="C62" s="15" t="s">
        <v>28</v>
      </c>
      <c r="D62" s="48">
        <v>75</v>
      </c>
      <c r="E62" s="48">
        <v>10</v>
      </c>
      <c r="F62" s="48">
        <v>10</v>
      </c>
      <c r="G62" s="31">
        <f t="shared" si="3"/>
        <v>13.333333333333334</v>
      </c>
      <c r="H62" s="31">
        <v>0</v>
      </c>
    </row>
    <row r="63" spans="3:8" ht="11.25" customHeight="1">
      <c r="C63" s="15" t="s">
        <v>60</v>
      </c>
      <c r="D63" s="48">
        <v>381</v>
      </c>
      <c r="E63" s="48">
        <v>302</v>
      </c>
      <c r="F63" s="48">
        <v>838</v>
      </c>
      <c r="G63" s="31">
        <f t="shared" si="3"/>
        <v>79.26509186351706</v>
      </c>
      <c r="H63" s="31">
        <f t="shared" si="1"/>
        <v>36.0381861575179</v>
      </c>
    </row>
    <row r="64" spans="3:8" ht="12" customHeight="1">
      <c r="C64" s="15" t="s">
        <v>62</v>
      </c>
      <c r="D64" s="48">
        <v>16921</v>
      </c>
      <c r="E64" s="48">
        <v>11049</v>
      </c>
      <c r="F64" s="48">
        <v>10079</v>
      </c>
      <c r="G64" s="31">
        <f t="shared" si="3"/>
        <v>65.29755924590745</v>
      </c>
      <c r="H64" s="31">
        <f t="shared" si="1"/>
        <v>109.62397063200714</v>
      </c>
    </row>
    <row r="65" spans="3:8" ht="13.5" customHeight="1">
      <c r="C65" s="14" t="s">
        <v>13</v>
      </c>
      <c r="D65" s="47">
        <f>D67+D68+D69</f>
        <v>14721</v>
      </c>
      <c r="E65" s="47">
        <f>E67+E68+E69</f>
        <v>10468</v>
      </c>
      <c r="F65" s="47">
        <f>F67+F68+F69</f>
        <v>13205</v>
      </c>
      <c r="G65" s="32">
        <f t="shared" si="3"/>
        <v>71.10929963997012</v>
      </c>
      <c r="H65" s="32">
        <f t="shared" si="1"/>
        <v>79.27300265051117</v>
      </c>
    </row>
    <row r="66" spans="3:8" ht="12" customHeight="1">
      <c r="C66" s="25" t="s">
        <v>3</v>
      </c>
      <c r="D66" s="52"/>
      <c r="E66" s="52"/>
      <c r="F66" s="52"/>
      <c r="G66" s="32"/>
      <c r="H66" s="32"/>
    </row>
    <row r="67" spans="3:8" ht="12.75" customHeight="1">
      <c r="C67" s="25" t="s">
        <v>8</v>
      </c>
      <c r="D67" s="53">
        <v>115</v>
      </c>
      <c r="E67" s="53">
        <v>115</v>
      </c>
      <c r="F67" s="53">
        <v>98</v>
      </c>
      <c r="G67" s="31">
        <f>E67/D67*100</f>
        <v>100</v>
      </c>
      <c r="H67" s="31">
        <f t="shared" si="1"/>
        <v>117.34693877551021</v>
      </c>
    </row>
    <row r="68" spans="3:8" ht="13.5" customHeight="1">
      <c r="C68" s="15" t="s">
        <v>39</v>
      </c>
      <c r="D68" s="48">
        <v>8769</v>
      </c>
      <c r="E68" s="48">
        <v>5759</v>
      </c>
      <c r="F68" s="48">
        <v>5517</v>
      </c>
      <c r="G68" s="31">
        <f>E68/D68*100</f>
        <v>65.67453529478846</v>
      </c>
      <c r="H68" s="31">
        <f t="shared" si="1"/>
        <v>104.38644190683341</v>
      </c>
    </row>
    <row r="69" spans="3:8" ht="13.5" customHeight="1">
      <c r="C69" s="15" t="s">
        <v>55</v>
      </c>
      <c r="D69" s="48">
        <v>5837</v>
      </c>
      <c r="E69" s="48">
        <v>4594</v>
      </c>
      <c r="F69" s="48">
        <v>7590</v>
      </c>
      <c r="G69" s="31">
        <f>E69/D69*100</f>
        <v>78.70481411684084</v>
      </c>
      <c r="H69" s="31">
        <f t="shared" si="1"/>
        <v>60.5270092226614</v>
      </c>
    </row>
    <row r="70" spans="3:8" ht="13.5" customHeight="1">
      <c r="C70" s="13" t="s">
        <v>29</v>
      </c>
      <c r="D70" s="49">
        <v>45</v>
      </c>
      <c r="E70" s="49">
        <v>0</v>
      </c>
      <c r="F70" s="49">
        <v>99</v>
      </c>
      <c r="G70" s="32">
        <f>E70/D70*100</f>
        <v>0</v>
      </c>
      <c r="H70" s="31">
        <v>0</v>
      </c>
    </row>
    <row r="71" spans="3:8" ht="15" customHeight="1">
      <c r="C71" s="14" t="s">
        <v>9</v>
      </c>
      <c r="D71" s="47">
        <f>D73+D74+D75+D76+D78+D77</f>
        <v>91808</v>
      </c>
      <c r="E71" s="47">
        <f>E73+E74+E75+E76+E78+E77</f>
        <v>58791</v>
      </c>
      <c r="F71" s="47">
        <f>F73+F74+F75+F76+F78+F77</f>
        <v>49529</v>
      </c>
      <c r="G71" s="32">
        <f>E71/D71*100</f>
        <v>64.03690310212617</v>
      </c>
      <c r="H71" s="32">
        <f t="shared" si="1"/>
        <v>118.70015546447536</v>
      </c>
    </row>
    <row r="72" spans="3:8" ht="12" customHeight="1">
      <c r="C72" s="25" t="s">
        <v>3</v>
      </c>
      <c r="D72" s="52"/>
      <c r="E72" s="52"/>
      <c r="F72" s="52"/>
      <c r="G72" s="32"/>
      <c r="H72" s="31"/>
    </row>
    <row r="73" spans="3:8" ht="13.5" customHeight="1">
      <c r="C73" s="15" t="s">
        <v>36</v>
      </c>
      <c r="D73" s="48">
        <v>15633</v>
      </c>
      <c r="E73" s="48">
        <v>7675</v>
      </c>
      <c r="F73" s="48">
        <v>6836</v>
      </c>
      <c r="G73" s="31">
        <f>E73/D73*100</f>
        <v>49.094863429923876</v>
      </c>
      <c r="H73" s="31">
        <f t="shared" si="1"/>
        <v>112.27325921591573</v>
      </c>
    </row>
    <row r="74" spans="3:8" ht="12.75" customHeight="1">
      <c r="C74" s="15" t="s">
        <v>37</v>
      </c>
      <c r="D74" s="48">
        <v>59374</v>
      </c>
      <c r="E74" s="48">
        <v>40375</v>
      </c>
      <c r="F74" s="48">
        <v>34350</v>
      </c>
      <c r="G74" s="31">
        <f>E74/D74*100</f>
        <v>68.00114528244686</v>
      </c>
      <c r="H74" s="31">
        <f t="shared" si="1"/>
        <v>117.54002911208153</v>
      </c>
    </row>
    <row r="75" spans="3:8" ht="25.5" customHeight="1">
      <c r="C75" s="15" t="s">
        <v>67</v>
      </c>
      <c r="D75" s="48"/>
      <c r="E75" s="48"/>
      <c r="F75" s="48">
        <v>21</v>
      </c>
      <c r="G75" s="31" t="e">
        <f aca="true" t="shared" si="4" ref="G75:G97">E75/D75*100</f>
        <v>#DIV/0!</v>
      </c>
      <c r="H75" s="31">
        <f t="shared" si="1"/>
        <v>0</v>
      </c>
    </row>
    <row r="76" spans="3:8" ht="13.5" customHeight="1">
      <c r="C76" s="38" t="s">
        <v>72</v>
      </c>
      <c r="D76" s="48">
        <v>264</v>
      </c>
      <c r="E76" s="48">
        <v>254</v>
      </c>
      <c r="F76" s="48">
        <v>41</v>
      </c>
      <c r="G76" s="31">
        <f t="shared" si="4"/>
        <v>96.21212121212122</v>
      </c>
      <c r="H76" s="31">
        <f aca="true" t="shared" si="5" ref="H76:H97">E76/F76*100</f>
        <v>619.5121951219512</v>
      </c>
    </row>
    <row r="77" spans="3:8" ht="18.75" customHeight="1">
      <c r="C77" s="38" t="s">
        <v>90</v>
      </c>
      <c r="D77" s="48">
        <v>6569</v>
      </c>
      <c r="E77" s="48">
        <v>4147</v>
      </c>
      <c r="F77" s="48">
        <v>3594</v>
      </c>
      <c r="G77" s="31"/>
      <c r="H77" s="31"/>
    </row>
    <row r="78" spans="3:8" ht="13.5" customHeight="1">
      <c r="C78" s="15" t="s">
        <v>38</v>
      </c>
      <c r="D78" s="48">
        <v>9968</v>
      </c>
      <c r="E78" s="48">
        <v>6340</v>
      </c>
      <c r="F78" s="48">
        <v>4687</v>
      </c>
      <c r="G78" s="31">
        <f t="shared" si="4"/>
        <v>63.60353130016051</v>
      </c>
      <c r="H78" s="31">
        <f t="shared" si="5"/>
        <v>135.2677618946021</v>
      </c>
    </row>
    <row r="79" spans="3:8" ht="12.75" customHeight="1">
      <c r="C79" s="13" t="s">
        <v>70</v>
      </c>
      <c r="D79" s="49">
        <f>D81+D82</f>
        <v>11962</v>
      </c>
      <c r="E79" s="49">
        <f>E81+E82</f>
        <v>8559</v>
      </c>
      <c r="F79" s="49">
        <f>F81+F82</f>
        <v>8330</v>
      </c>
      <c r="G79" s="32">
        <f t="shared" si="4"/>
        <v>71.55158000334391</v>
      </c>
      <c r="H79" s="32">
        <f t="shared" si="5"/>
        <v>102.74909963985594</v>
      </c>
    </row>
    <row r="80" spans="3:8" ht="12.75" customHeight="1">
      <c r="C80" s="15" t="s">
        <v>3</v>
      </c>
      <c r="D80" s="48"/>
      <c r="E80" s="48"/>
      <c r="F80" s="48"/>
      <c r="G80" s="31"/>
      <c r="H80" s="31"/>
    </row>
    <row r="81" spans="3:8" ht="12" customHeight="1">
      <c r="C81" s="15" t="s">
        <v>61</v>
      </c>
      <c r="D81" s="48">
        <v>11962</v>
      </c>
      <c r="E81" s="48">
        <v>8559</v>
      </c>
      <c r="F81" s="48">
        <v>8330</v>
      </c>
      <c r="G81" s="31">
        <f t="shared" si="4"/>
        <v>71.55158000334391</v>
      </c>
      <c r="H81" s="31">
        <f t="shared" si="5"/>
        <v>102.74909963985594</v>
      </c>
    </row>
    <row r="82" spans="3:8" ht="25.5" customHeight="1">
      <c r="C82" s="15" t="s">
        <v>71</v>
      </c>
      <c r="D82" s="48">
        <v>0</v>
      </c>
      <c r="E82" s="48">
        <v>0</v>
      </c>
      <c r="F82" s="48">
        <v>0</v>
      </c>
      <c r="G82" s="31">
        <v>0</v>
      </c>
      <c r="H82" s="31">
        <v>0</v>
      </c>
    </row>
    <row r="83" spans="3:8" ht="12.75" customHeight="1">
      <c r="C83" s="14" t="s">
        <v>10</v>
      </c>
      <c r="D83" s="47">
        <f>D85+D86+D87+D88+D89</f>
        <v>21086</v>
      </c>
      <c r="E83" s="47">
        <f>E85+E86+E87+E88+E89</f>
        <v>13249</v>
      </c>
      <c r="F83" s="47">
        <f>F85+F86+F87+F88+F89</f>
        <v>19613</v>
      </c>
      <c r="G83" s="32">
        <f t="shared" si="4"/>
        <v>62.83315944228398</v>
      </c>
      <c r="H83" s="32">
        <f t="shared" si="5"/>
        <v>67.55213378881353</v>
      </c>
    </row>
    <row r="84" spans="3:8" ht="12.75" customHeight="1">
      <c r="C84" s="25" t="s">
        <v>3</v>
      </c>
      <c r="D84" s="52"/>
      <c r="E84" s="52"/>
      <c r="F84" s="52"/>
      <c r="G84" s="32"/>
      <c r="H84" s="32"/>
    </row>
    <row r="85" spans="3:8" ht="12.75" customHeight="1">
      <c r="C85" s="15" t="s">
        <v>30</v>
      </c>
      <c r="D85" s="48">
        <v>1620</v>
      </c>
      <c r="E85" s="48">
        <v>1224</v>
      </c>
      <c r="F85" s="48">
        <v>962</v>
      </c>
      <c r="G85" s="31">
        <f t="shared" si="4"/>
        <v>75.55555555555556</v>
      </c>
      <c r="H85" s="31">
        <f t="shared" si="5"/>
        <v>127.23492723492724</v>
      </c>
    </row>
    <row r="86" spans="3:8" ht="12" customHeight="1">
      <c r="C86" s="15" t="s">
        <v>31</v>
      </c>
      <c r="D86" s="48"/>
      <c r="E86" s="48">
        <v>0</v>
      </c>
      <c r="F86" s="48">
        <v>0</v>
      </c>
      <c r="G86" s="31">
        <v>0</v>
      </c>
      <c r="H86" s="31">
        <v>0</v>
      </c>
    </row>
    <row r="87" spans="3:8" ht="13.5" customHeight="1">
      <c r="C87" s="15" t="s">
        <v>32</v>
      </c>
      <c r="D87" s="48">
        <v>1707</v>
      </c>
      <c r="E87" s="48">
        <v>1680</v>
      </c>
      <c r="F87" s="48">
        <v>2004</v>
      </c>
      <c r="G87" s="31">
        <f t="shared" si="4"/>
        <v>98.41827768014059</v>
      </c>
      <c r="H87" s="31">
        <f t="shared" si="5"/>
        <v>83.8323353293413</v>
      </c>
    </row>
    <row r="88" spans="3:8" ht="12" customHeight="1">
      <c r="C88" s="15" t="s">
        <v>44</v>
      </c>
      <c r="D88" s="48">
        <v>16809</v>
      </c>
      <c r="E88" s="48">
        <v>9708</v>
      </c>
      <c r="F88" s="48">
        <v>16021</v>
      </c>
      <c r="G88" s="31">
        <f t="shared" si="4"/>
        <v>57.754774228092096</v>
      </c>
      <c r="H88" s="31">
        <f t="shared" si="5"/>
        <v>60.59546844766245</v>
      </c>
    </row>
    <row r="89" spans="3:8" ht="25.5">
      <c r="C89" s="15" t="s">
        <v>33</v>
      </c>
      <c r="D89" s="48">
        <v>950</v>
      </c>
      <c r="E89" s="48">
        <v>637</v>
      </c>
      <c r="F89" s="48">
        <v>626</v>
      </c>
      <c r="G89" s="31">
        <f t="shared" si="4"/>
        <v>67.05263157894737</v>
      </c>
      <c r="H89" s="31">
        <f t="shared" si="5"/>
        <v>101.75718849840256</v>
      </c>
    </row>
    <row r="90" spans="3:8" ht="12.75" customHeight="1">
      <c r="C90" s="13" t="s">
        <v>43</v>
      </c>
      <c r="D90" s="49">
        <v>50</v>
      </c>
      <c r="E90" s="49">
        <v>48</v>
      </c>
      <c r="F90" s="49">
        <v>38</v>
      </c>
      <c r="G90" s="32">
        <f t="shared" si="4"/>
        <v>96</v>
      </c>
      <c r="H90" s="32">
        <f t="shared" si="5"/>
        <v>126.3157894736842</v>
      </c>
    </row>
    <row r="91" spans="3:8" ht="12.75" customHeight="1">
      <c r="C91" s="15" t="s">
        <v>83</v>
      </c>
      <c r="D91" s="48"/>
      <c r="E91" s="48"/>
      <c r="F91" s="48"/>
      <c r="G91" s="32"/>
      <c r="H91" s="32"/>
    </row>
    <row r="92" spans="3:8" ht="12.75" customHeight="1">
      <c r="C92" s="15" t="s">
        <v>59</v>
      </c>
      <c r="D92" s="48">
        <v>50</v>
      </c>
      <c r="E92" s="48">
        <v>48</v>
      </c>
      <c r="F92" s="48">
        <v>38</v>
      </c>
      <c r="G92" s="31">
        <f t="shared" si="4"/>
        <v>96</v>
      </c>
      <c r="H92" s="31">
        <f t="shared" si="5"/>
        <v>126.3157894736842</v>
      </c>
    </row>
    <row r="93" spans="3:8" ht="11.25" customHeight="1">
      <c r="C93" s="13" t="s">
        <v>64</v>
      </c>
      <c r="D93" s="49">
        <v>0</v>
      </c>
      <c r="E93" s="49">
        <v>0</v>
      </c>
      <c r="F93" s="49">
        <v>0</v>
      </c>
      <c r="G93" s="32">
        <v>0</v>
      </c>
      <c r="H93" s="32">
        <v>0</v>
      </c>
    </row>
    <row r="94" spans="3:8" ht="12.75" customHeight="1">
      <c r="C94" s="13" t="s">
        <v>65</v>
      </c>
      <c r="D94" s="49"/>
      <c r="E94" s="49"/>
      <c r="F94" s="49"/>
      <c r="G94" s="32"/>
      <c r="H94" s="32"/>
    </row>
    <row r="95" spans="3:8" ht="14.25" customHeight="1">
      <c r="C95" s="14" t="s">
        <v>11</v>
      </c>
      <c r="D95" s="47">
        <f>D42+D52+D53+D58+D65+D70+D71+D79+D83+D90</f>
        <v>186700</v>
      </c>
      <c r="E95" s="47">
        <f>E42+E52+E53+E58+E65+E70+E71+E79+E83+E90</f>
        <v>122877</v>
      </c>
      <c r="F95" s="47">
        <f>F42+F52+F53+F58+F65+F70+F71+F79+F83+F90</f>
        <v>121200</v>
      </c>
      <c r="G95" s="32">
        <f t="shared" si="4"/>
        <v>65.8152115693626</v>
      </c>
      <c r="H95" s="32">
        <f t="shared" si="5"/>
        <v>101.38366336633663</v>
      </c>
    </row>
    <row r="96" spans="3:8" ht="18.75" customHeight="1" hidden="1">
      <c r="C96" s="14"/>
      <c r="D96" s="47"/>
      <c r="E96" s="47"/>
      <c r="F96" s="47">
        <v>1838</v>
      </c>
      <c r="G96" s="32" t="e">
        <f t="shared" si="4"/>
        <v>#DIV/0!</v>
      </c>
      <c r="H96" s="32">
        <f t="shared" si="5"/>
        <v>0</v>
      </c>
    </row>
    <row r="97" spans="3:8" ht="24.75" customHeight="1">
      <c r="C97" s="14" t="s">
        <v>34</v>
      </c>
      <c r="D97" s="53">
        <f>D39-D95</f>
        <v>-7583.247999999992</v>
      </c>
      <c r="E97" s="53">
        <f>E39-E95</f>
        <v>4212.921000000002</v>
      </c>
      <c r="F97" s="53">
        <f>F39-F95</f>
        <v>-1032.703999999998</v>
      </c>
      <c r="G97" s="31">
        <f t="shared" si="4"/>
        <v>-55.55562735123534</v>
      </c>
      <c r="H97" s="31">
        <f t="shared" si="5"/>
        <v>-407.9504872645027</v>
      </c>
    </row>
    <row r="98" spans="3:8" ht="28.5" customHeight="1">
      <c r="C98" s="11"/>
      <c r="D98" s="33"/>
      <c r="E98" s="33"/>
      <c r="F98" s="33"/>
      <c r="G98" s="33"/>
      <c r="H98" s="34"/>
    </row>
    <row r="99" spans="3:8" ht="54" customHeight="1">
      <c r="C99" s="45" t="s">
        <v>87</v>
      </c>
      <c r="D99" s="35"/>
      <c r="E99" s="35"/>
      <c r="F99" s="35" t="s">
        <v>84</v>
      </c>
      <c r="G99" s="57" t="s">
        <v>88</v>
      </c>
      <c r="H99" s="57"/>
    </row>
    <row r="100" spans="3:8" ht="15">
      <c r="C100" s="9"/>
      <c r="D100" s="36"/>
      <c r="E100" s="36"/>
      <c r="F100" s="36"/>
      <c r="G100" s="36"/>
      <c r="H100" s="37"/>
    </row>
    <row r="101" spans="3:8" ht="15">
      <c r="C101" s="9" t="s">
        <v>91</v>
      </c>
      <c r="D101" s="36"/>
      <c r="E101" s="36"/>
      <c r="F101" s="36"/>
      <c r="G101" s="36"/>
      <c r="H101" s="37"/>
    </row>
    <row r="102" spans="3:8" ht="15">
      <c r="C102" s="9" t="s">
        <v>51</v>
      </c>
      <c r="D102" s="36"/>
      <c r="E102" s="36"/>
      <c r="F102" s="36"/>
      <c r="G102" s="36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2018-10-10T07:28:36Z</cp:lastPrinted>
  <dcterms:created xsi:type="dcterms:W3CDTF">2004-09-09T10:37:16Z</dcterms:created>
  <dcterms:modified xsi:type="dcterms:W3CDTF">2018-10-10T07:14:54Z</dcterms:modified>
  <cp:category/>
  <cp:version/>
  <cp:contentType/>
  <cp:contentStatus/>
</cp:coreProperties>
</file>