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2120" windowHeight="7560" activeTab="0"/>
  </bookViews>
  <sheets>
    <sheet name="Лист1" sheetId="1" r:id="rId1"/>
  </sheets>
  <definedNames>
    <definedName name="_xlnm.Print_Area" localSheetId="0">'Лист1'!$B$1:$H$101</definedName>
  </definedNames>
  <calcPr fullCalcOnLoad="1"/>
</workbook>
</file>

<file path=xl/sharedStrings.xml><?xml version="1.0" encoding="utf-8"?>
<sst xmlns="http://schemas.openxmlformats.org/spreadsheetml/2006/main" count="102" uniqueCount="94">
  <si>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</si>
  <si>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</si>
  <si>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</si>
  <si>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</si>
  <si>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</si>
  <si>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</si>
  <si>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</si>
  <si>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</si>
  <si>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</si>
  <si>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</si>
  <si>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</si>
  <si>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</si>
  <si>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</si>
  <si>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</si>
  <si>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</si>
  <si>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</si>
  <si>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</si>
  <si>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</si>
  <si>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</si>
  <si>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</si>
  <si>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</si>
  <si>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</si>
  <si>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</si>
  <si>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</si>
  <si>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</si>
  <si>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</si>
  <si>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</si>
  <si>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</si>
  <si>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</si>
  <si>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</si>
  <si>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</si>
  <si>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</si>
  <si>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</si>
  <si>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</si>
  <si>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</si>
  <si>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</si>
  <si>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</si>
  <si>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</si>
  <si>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</si>
  <si>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</si>
  <si>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</si>
  <si>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</si>
  <si>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</si>
  <si>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</si>
  <si>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</si>
  <si>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</si>
  <si>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</si>
  <si>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</si>
  <si>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</si>
  <si>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</si>
  <si>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</si>
  <si>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</si>
  <si>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</si>
  <si>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</si>
  <si>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</si>
  <si>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</si>
  <si>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</si>
  <si>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</si>
  <si>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</si>
  <si>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</si>
  <si>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</si>
  <si>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</si>
  <si>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</si>
  <si>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</si>
  <si>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</si>
  <si>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</si>
  <si>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</si>
  <si>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</si>
  <si>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</si>
  <si>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</si>
  <si>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</si>
  <si>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</si>
  <si>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</si>
  <si>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</si>
  <si>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</si>
  <si>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</si>
  <si>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</si>
  <si>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</si>
  <si>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</si>
  <si>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</si>
  <si>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</si>
  <si>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</si>
  <si>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</si>
  <si>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</si>
  <si>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</si>
  <si>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</si>
  <si>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Начальник финансового отдела</t>
  </si>
  <si>
    <t>Т.М. Яшина</t>
  </si>
  <si>
    <t>Уточненный план на  2018 год</t>
  </si>
  <si>
    <t>Дополнительное образование детей</t>
  </si>
  <si>
    <t>исп. Пузанова О.Ю.</t>
  </si>
  <si>
    <t>по состоянию на 1 декабря 2018 года</t>
  </si>
  <si>
    <t>Факт на 01.12.2018 года</t>
  </si>
  <si>
    <t>Факт на 01.12.2017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</si>
</sst>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5"/>
  <sheetViews>
    <sheetView tabSelected="1" zoomScaleSheetLayoutView="100" zoomScalePageLayoutView="0" workbookViewId="0" topLeftCell="B70">
      <selection activeCell="G75" sqref="G75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0" t="s">
        <v>14</v>
      </c>
      <c r="D1" s="50"/>
      <c r="E1" s="50"/>
      <c r="F1" s="50"/>
      <c r="G1" s="50"/>
      <c r="H1" s="50"/>
    </row>
    <row r="2" spans="1:8" s="1" customFormat="1" ht="1.5" customHeight="1">
      <c r="A2" s="4"/>
      <c r="B2" s="5"/>
      <c r="C2" s="51" t="s">
        <v>55</v>
      </c>
      <c r="D2" s="51"/>
      <c r="E2" s="51"/>
      <c r="F2" s="51"/>
      <c r="G2" s="51"/>
      <c r="H2" s="51"/>
    </row>
    <row r="3" spans="1:8" s="1" customFormat="1" ht="12.75">
      <c r="A3" s="4"/>
      <c r="B3" s="4"/>
      <c r="C3" s="51"/>
      <c r="D3" s="51"/>
      <c r="E3" s="51"/>
      <c r="F3" s="51"/>
      <c r="G3" s="51"/>
      <c r="H3" s="51"/>
    </row>
    <row r="4" spans="1:8" s="1" customFormat="1" ht="18" customHeight="1">
      <c r="A4" s="4"/>
      <c r="B4" s="4"/>
      <c r="C4" s="51" t="s">
        <v>91</v>
      </c>
      <c r="D4" s="52"/>
      <c r="E4" s="52"/>
      <c r="F4" s="52"/>
      <c r="G4" s="52"/>
      <c r="H4" s="52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88</v>
      </c>
      <c r="E6" s="7" t="s">
        <v>92</v>
      </c>
      <c r="F6" s="7" t="s">
        <v>93</v>
      </c>
      <c r="G6" s="7" t="s">
        <v>47</v>
      </c>
      <c r="H6" s="7" t="s">
        <v>41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37" t="s">
        <v>34</v>
      </c>
      <c r="D8" s="43">
        <f>D9</f>
        <v>27854</v>
      </c>
      <c r="E8" s="43">
        <f>E9</f>
        <v>25861</v>
      </c>
      <c r="F8" s="43">
        <f>F9</f>
        <v>23502</v>
      </c>
      <c r="G8" s="28">
        <f aca="true" t="shared" si="0" ref="G8:G17">E8/D8*100</f>
        <v>92.84483377611834</v>
      </c>
      <c r="H8" s="28">
        <f>E8/F8*100</f>
        <v>110.03744362181942</v>
      </c>
    </row>
    <row r="9" spans="3:8" ht="18" customHeight="1">
      <c r="C9" s="36" t="s">
        <v>0</v>
      </c>
      <c r="D9" s="44">
        <v>27854</v>
      </c>
      <c r="E9" s="44">
        <v>25861</v>
      </c>
      <c r="F9" s="44">
        <v>23502</v>
      </c>
      <c r="G9" s="27">
        <f t="shared" si="0"/>
        <v>92.84483377611834</v>
      </c>
      <c r="H9" s="27">
        <f aca="true" t="shared" si="1" ref="H9:H38">E9/F9*100</f>
        <v>110.03744362181942</v>
      </c>
    </row>
    <row r="10" spans="3:8" ht="13.5" customHeight="1">
      <c r="C10" s="39" t="s">
        <v>75</v>
      </c>
      <c r="D10" s="45">
        <f>D11</f>
        <v>5531</v>
      </c>
      <c r="E10" s="45">
        <f>E11</f>
        <v>5284</v>
      </c>
      <c r="F10" s="45">
        <f>F11</f>
        <v>4976</v>
      </c>
      <c r="G10" s="28">
        <f t="shared" si="0"/>
        <v>95.5342614355451</v>
      </c>
      <c r="H10" s="28">
        <f t="shared" si="1"/>
        <v>106.18971061093248</v>
      </c>
    </row>
    <row r="11" spans="3:8" ht="38.25">
      <c r="C11" s="20" t="s">
        <v>76</v>
      </c>
      <c r="D11" s="44">
        <v>5531</v>
      </c>
      <c r="E11" s="44">
        <v>5284</v>
      </c>
      <c r="F11" s="44">
        <v>4976</v>
      </c>
      <c r="G11" s="27">
        <f t="shared" si="0"/>
        <v>95.5342614355451</v>
      </c>
      <c r="H11" s="27">
        <f t="shared" si="1"/>
        <v>106.18971061093248</v>
      </c>
    </row>
    <row r="12" spans="3:8" ht="23.25" customHeight="1">
      <c r="C12" s="38" t="s">
        <v>15</v>
      </c>
      <c r="D12" s="46">
        <f>D13+D14</f>
        <v>3204.974</v>
      </c>
      <c r="E12" s="46">
        <f>E13+E14</f>
        <v>3312</v>
      </c>
      <c r="F12" s="46">
        <f>F13+F14</f>
        <v>2896</v>
      </c>
      <c r="G12" s="28">
        <f t="shared" si="0"/>
        <v>103.33937186385911</v>
      </c>
      <c r="H12" s="28">
        <f t="shared" si="1"/>
        <v>114.36464088397791</v>
      </c>
    </row>
    <row r="13" spans="3:8" ht="29.25" customHeight="1">
      <c r="C13" s="20" t="s">
        <v>12</v>
      </c>
      <c r="D13" s="44">
        <v>1788</v>
      </c>
      <c r="E13" s="44">
        <v>1798</v>
      </c>
      <c r="F13" s="44">
        <v>1859</v>
      </c>
      <c r="G13" s="27">
        <f t="shared" si="0"/>
        <v>100.5592841163311</v>
      </c>
      <c r="H13" s="27">
        <f t="shared" si="1"/>
        <v>96.71866594943518</v>
      </c>
    </row>
    <row r="14" spans="3:8" ht="15.75">
      <c r="C14" s="15" t="s">
        <v>40</v>
      </c>
      <c r="D14" s="44">
        <v>1416.974</v>
      </c>
      <c r="E14" s="44">
        <v>1514</v>
      </c>
      <c r="F14" s="44">
        <v>1037</v>
      </c>
      <c r="G14" s="27">
        <f t="shared" si="0"/>
        <v>106.8474086327625</v>
      </c>
      <c r="H14" s="27">
        <f t="shared" si="1"/>
        <v>145.99807135969144</v>
      </c>
    </row>
    <row r="15" spans="3:8" ht="14.25" customHeight="1">
      <c r="C15" s="12" t="s">
        <v>77</v>
      </c>
      <c r="D15" s="46">
        <f>D16+D17</f>
        <v>10469</v>
      </c>
      <c r="E15" s="46">
        <f>E16+E17</f>
        <v>7071</v>
      </c>
      <c r="F15" s="46">
        <f>F16+F17</f>
        <v>11626</v>
      </c>
      <c r="G15" s="28">
        <f t="shared" si="0"/>
        <v>67.54226764733976</v>
      </c>
      <c r="H15" s="28">
        <f t="shared" si="1"/>
        <v>60.82057457423017</v>
      </c>
    </row>
    <row r="16" spans="3:9" ht="13.5" customHeight="1">
      <c r="C16" s="18" t="s">
        <v>1</v>
      </c>
      <c r="D16" s="44">
        <v>1315</v>
      </c>
      <c r="E16" s="44">
        <v>1258</v>
      </c>
      <c r="F16" s="44">
        <v>598</v>
      </c>
      <c r="G16" s="27">
        <f t="shared" si="0"/>
        <v>95.66539923954373</v>
      </c>
      <c r="H16" s="27">
        <f t="shared" si="1"/>
        <v>210.36789297658865</v>
      </c>
      <c r="I16" s="40"/>
    </row>
    <row r="17" spans="3:30" ht="13.5" customHeight="1">
      <c r="C17" s="15" t="s">
        <v>2</v>
      </c>
      <c r="D17" s="44">
        <v>9154</v>
      </c>
      <c r="E17" s="44">
        <v>5813</v>
      </c>
      <c r="F17" s="44">
        <v>11028</v>
      </c>
      <c r="G17" s="27">
        <f t="shared" si="0"/>
        <v>63.5022940790911</v>
      </c>
      <c r="H17" s="27">
        <f t="shared" si="1"/>
        <v>52.71128037722161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7"/>
      <c r="AA17" s="17"/>
      <c r="AB17" s="17"/>
      <c r="AC17" s="17"/>
      <c r="AD17" s="17"/>
    </row>
    <row r="18" spans="3:8" ht="12.75" customHeight="1">
      <c r="C18" s="13" t="s">
        <v>16</v>
      </c>
      <c r="D18" s="45">
        <v>271</v>
      </c>
      <c r="E18" s="45">
        <v>234</v>
      </c>
      <c r="F18" s="45">
        <v>227</v>
      </c>
      <c r="G18" s="28">
        <f>E18/D18*100</f>
        <v>86.34686346863468</v>
      </c>
      <c r="H18" s="28">
        <f t="shared" si="1"/>
        <v>103.08370044052863</v>
      </c>
    </row>
    <row r="19" spans="3:9" ht="14.25" customHeight="1">
      <c r="C19" s="13" t="s">
        <v>17</v>
      </c>
      <c r="D19" s="47">
        <f>D21+D22+D23</f>
        <v>1774</v>
      </c>
      <c r="E19" s="47">
        <f>E21+E22+E23</f>
        <v>1121</v>
      </c>
      <c r="F19" s="47">
        <f>F21+F22+F23</f>
        <v>2172</v>
      </c>
      <c r="G19" s="28">
        <f>E19/D19*100</f>
        <v>63.19052987598647</v>
      </c>
      <c r="H19" s="28">
        <f t="shared" si="1"/>
        <v>51.61141804788214</v>
      </c>
      <c r="I19" s="42"/>
    </row>
    <row r="20" spans="3:8" ht="15.75">
      <c r="C20" s="15" t="s">
        <v>3</v>
      </c>
      <c r="D20" s="48"/>
      <c r="E20" s="47"/>
      <c r="F20" s="47"/>
      <c r="G20" s="28"/>
      <c r="H20" s="28"/>
    </row>
    <row r="21" spans="3:9" ht="13.5" customHeight="1">
      <c r="C21" s="34" t="s">
        <v>74</v>
      </c>
      <c r="D21" s="44">
        <v>2</v>
      </c>
      <c r="E21" s="44">
        <v>3</v>
      </c>
      <c r="F21" s="44">
        <v>3</v>
      </c>
      <c r="G21" s="27">
        <f>E21/D21*100</f>
        <v>150</v>
      </c>
      <c r="H21" s="27">
        <v>0</v>
      </c>
      <c r="I21" s="35"/>
    </row>
    <row r="22" spans="3:10" ht="38.25">
      <c r="C22" s="15" t="s">
        <v>85</v>
      </c>
      <c r="D22" s="44">
        <v>1765</v>
      </c>
      <c r="E22" s="44">
        <v>1118</v>
      </c>
      <c r="F22" s="44">
        <v>2141</v>
      </c>
      <c r="G22" s="27">
        <f>E22/D22*100</f>
        <v>63.342776203966</v>
      </c>
      <c r="H22" s="27">
        <f t="shared" si="1"/>
        <v>52.21858944418496</v>
      </c>
      <c r="I22" s="35"/>
      <c r="J22" s="16"/>
    </row>
    <row r="23" spans="3:10" ht="25.5">
      <c r="C23" s="15" t="s">
        <v>81</v>
      </c>
      <c r="D23" s="44">
        <v>7</v>
      </c>
      <c r="E23" s="44">
        <v>0</v>
      </c>
      <c r="F23" s="44">
        <v>28</v>
      </c>
      <c r="G23" s="27">
        <f aca="true" t="shared" si="2" ref="G23:G28">E23/D23*100</f>
        <v>0</v>
      </c>
      <c r="H23" s="27">
        <v>0</v>
      </c>
      <c r="I23" s="35"/>
      <c r="J23" s="16"/>
    </row>
    <row r="24" spans="3:9" ht="24.75" customHeight="1">
      <c r="C24" s="13" t="s">
        <v>18</v>
      </c>
      <c r="D24" s="45">
        <f>D25</f>
        <v>108</v>
      </c>
      <c r="E24" s="45">
        <f>E25</f>
        <v>50</v>
      </c>
      <c r="F24" s="45">
        <f>F25</f>
        <v>58</v>
      </c>
      <c r="G24" s="28">
        <f t="shared" si="2"/>
        <v>46.2962962962963</v>
      </c>
      <c r="H24" s="28">
        <f t="shared" si="1"/>
        <v>86.20689655172413</v>
      </c>
      <c r="I24" s="35"/>
    </row>
    <row r="25" spans="3:11" ht="26.25" customHeight="1">
      <c r="C25" s="15" t="s">
        <v>19</v>
      </c>
      <c r="D25" s="44">
        <v>108</v>
      </c>
      <c r="E25" s="44">
        <v>50</v>
      </c>
      <c r="F25" s="44">
        <v>58</v>
      </c>
      <c r="G25" s="27">
        <f t="shared" si="2"/>
        <v>46.2962962962963</v>
      </c>
      <c r="H25" s="27">
        <f t="shared" si="1"/>
        <v>86.20689655172413</v>
      </c>
      <c r="K25" s="26"/>
    </row>
    <row r="26" spans="3:9" ht="25.5" customHeight="1">
      <c r="C26" s="13" t="s">
        <v>78</v>
      </c>
      <c r="D26" s="45">
        <v>366</v>
      </c>
      <c r="E26" s="45">
        <v>309</v>
      </c>
      <c r="F26" s="45">
        <v>314</v>
      </c>
      <c r="G26" s="28">
        <f t="shared" si="2"/>
        <v>84.42622950819673</v>
      </c>
      <c r="H26" s="28">
        <f t="shared" si="1"/>
        <v>98.40764331210191</v>
      </c>
      <c r="I26" s="35"/>
    </row>
    <row r="27" spans="3:8" ht="39" customHeight="1">
      <c r="C27" s="13" t="s">
        <v>20</v>
      </c>
      <c r="D27" s="45">
        <f>D28+D29</f>
        <v>5553</v>
      </c>
      <c r="E27" s="45">
        <f>E28+E29</f>
        <v>4265</v>
      </c>
      <c r="F27" s="45">
        <f>F28+F29</f>
        <v>11383</v>
      </c>
      <c r="G27" s="28">
        <f t="shared" si="2"/>
        <v>76.80533045200792</v>
      </c>
      <c r="H27" s="28">
        <f t="shared" si="1"/>
        <v>37.46815426513221</v>
      </c>
    </row>
    <row r="28" spans="3:8" ht="39" customHeight="1">
      <c r="C28" s="15" t="s">
        <v>84</v>
      </c>
      <c r="D28" s="44">
        <v>5402</v>
      </c>
      <c r="E28" s="44">
        <v>4113</v>
      </c>
      <c r="F28" s="44">
        <v>10295</v>
      </c>
      <c r="G28" s="28">
        <f t="shared" si="2"/>
        <v>76.13846723435765</v>
      </c>
      <c r="H28" s="28">
        <f t="shared" si="1"/>
        <v>39.951432734337054</v>
      </c>
    </row>
    <row r="29" spans="3:8" ht="39" customHeight="1">
      <c r="C29" s="15" t="s">
        <v>79</v>
      </c>
      <c r="D29" s="44">
        <v>151</v>
      </c>
      <c r="E29" s="44">
        <v>152</v>
      </c>
      <c r="F29" s="44">
        <v>1088</v>
      </c>
      <c r="G29" s="28">
        <v>0</v>
      </c>
      <c r="H29" s="28">
        <f t="shared" si="1"/>
        <v>13.970588235294118</v>
      </c>
    </row>
    <row r="30" spans="3:8" ht="25.5">
      <c r="C30" s="13" t="s">
        <v>80</v>
      </c>
      <c r="D30" s="45">
        <v>444</v>
      </c>
      <c r="E30" s="45">
        <v>323</v>
      </c>
      <c r="F30" s="45">
        <v>1057</v>
      </c>
      <c r="G30" s="28">
        <f>E30/D30*100</f>
        <v>72.74774774774775</v>
      </c>
      <c r="H30" s="28">
        <f t="shared" si="1"/>
        <v>30.558183538315987</v>
      </c>
    </row>
    <row r="31" spans="3:8" ht="15.75">
      <c r="C31" s="13" t="s">
        <v>21</v>
      </c>
      <c r="D31" s="45">
        <v>3</v>
      </c>
      <c r="E31" s="45">
        <v>3</v>
      </c>
      <c r="F31" s="45">
        <v>0</v>
      </c>
      <c r="G31" s="28">
        <v>0</v>
      </c>
      <c r="H31" s="28">
        <v>0</v>
      </c>
    </row>
    <row r="32" spans="3:8" ht="12.75" customHeight="1">
      <c r="C32" s="19" t="s">
        <v>4</v>
      </c>
      <c r="D32" s="43">
        <f>D8+D10+D12+D15+D18+D19+D24+D26+D30+D31+D27</f>
        <v>55577.974</v>
      </c>
      <c r="E32" s="43">
        <f>E8+E10+E12+E15+E18+E19+E24+E26+E30+E31+E27</f>
        <v>47833</v>
      </c>
      <c r="F32" s="43">
        <f>F8+F10+F12+F15+F18+F19+F24+F26+F30+F31+F27</f>
        <v>58211</v>
      </c>
      <c r="G32" s="28">
        <f>E32/D32*100</f>
        <v>86.06467015152441</v>
      </c>
      <c r="H32" s="28">
        <f t="shared" si="1"/>
        <v>82.17175447939394</v>
      </c>
    </row>
    <row r="33" spans="3:10" ht="17.25" customHeight="1">
      <c r="C33" s="15" t="s">
        <v>67</v>
      </c>
      <c r="D33" s="44">
        <v>41704</v>
      </c>
      <c r="E33" s="44">
        <v>35772</v>
      </c>
      <c r="F33" s="44">
        <v>14533</v>
      </c>
      <c r="G33" s="27">
        <f>E33/D33*100</f>
        <v>85.77594475350087</v>
      </c>
      <c r="H33" s="27">
        <f t="shared" si="1"/>
        <v>246.14326016651756</v>
      </c>
      <c r="J33" t="s">
        <v>53</v>
      </c>
    </row>
    <row r="34" spans="3:9" ht="12" customHeight="1">
      <c r="C34" s="15" t="s">
        <v>5</v>
      </c>
      <c r="D34" s="44">
        <v>65202</v>
      </c>
      <c r="E34" s="44">
        <v>58305</v>
      </c>
      <c r="F34" s="44">
        <v>58338</v>
      </c>
      <c r="G34" s="27">
        <f>E34/D34*100</f>
        <v>89.42210361645348</v>
      </c>
      <c r="H34" s="27">
        <f t="shared" si="1"/>
        <v>99.94343309678084</v>
      </c>
      <c r="I34" s="35"/>
    </row>
    <row r="35" spans="3:9" ht="17.25" customHeight="1">
      <c r="C35" s="15" t="s">
        <v>6</v>
      </c>
      <c r="D35" s="44">
        <v>19438</v>
      </c>
      <c r="E35" s="44">
        <v>16592</v>
      </c>
      <c r="F35" s="44">
        <v>10288</v>
      </c>
      <c r="G35" s="27">
        <f>E35/D35*100</f>
        <v>85.35857598518366</v>
      </c>
      <c r="H35" s="27">
        <f t="shared" si="1"/>
        <v>161.27527216174184</v>
      </c>
      <c r="I35" s="35"/>
    </row>
    <row r="36" spans="3:9" ht="13.5" customHeight="1">
      <c r="C36" s="15" t="s">
        <v>52</v>
      </c>
      <c r="D36" s="44">
        <v>0</v>
      </c>
      <c r="E36" s="44">
        <v>0</v>
      </c>
      <c r="F36" s="44">
        <v>50</v>
      </c>
      <c r="G36" s="27">
        <v>0</v>
      </c>
      <c r="H36" s="27">
        <f t="shared" si="1"/>
        <v>0</v>
      </c>
      <c r="I36" s="35"/>
    </row>
    <row r="37" spans="3:9" ht="14.25" customHeight="1">
      <c r="C37" s="15" t="s">
        <v>62</v>
      </c>
      <c r="D37" s="44">
        <v>0</v>
      </c>
      <c r="E37" s="44">
        <v>0</v>
      </c>
      <c r="F37" s="44">
        <v>-180</v>
      </c>
      <c r="G37" s="27">
        <v>0</v>
      </c>
      <c r="H37" s="27">
        <v>0</v>
      </c>
      <c r="I37" s="35"/>
    </row>
    <row r="38" spans="3:10" ht="15.75">
      <c r="C38" s="14" t="s">
        <v>7</v>
      </c>
      <c r="D38" s="43">
        <f>D32+D33+D34+D35+D36+D37</f>
        <v>181921.974</v>
      </c>
      <c r="E38" s="43">
        <f>E32+E33+E34+E35+E36+E37</f>
        <v>158502</v>
      </c>
      <c r="F38" s="43">
        <f>F32+F33+F34+F35+F36+F37</f>
        <v>141240</v>
      </c>
      <c r="G38" s="28">
        <f>E38/D38*100</f>
        <v>87.12636330562245</v>
      </c>
      <c r="H38" s="28">
        <f t="shared" si="1"/>
        <v>112.22175021240442</v>
      </c>
      <c r="I38" s="35"/>
      <c r="J38" t="s">
        <v>83</v>
      </c>
    </row>
    <row r="39" spans="3:8" ht="27" customHeight="1" hidden="1">
      <c r="C39" s="14"/>
      <c r="D39" s="43"/>
      <c r="E39" s="43"/>
      <c r="F39" s="43"/>
      <c r="G39" s="28" t="e">
        <f>E39/D39*100</f>
        <v>#DIV/0!</v>
      </c>
      <c r="H39" s="28" t="e">
        <f aca="true" t="shared" si="3" ref="H39:H74">E39/F39*100</f>
        <v>#DIV/0!</v>
      </c>
    </row>
    <row r="40" spans="3:8" ht="15.75">
      <c r="C40" s="22" t="s">
        <v>22</v>
      </c>
      <c r="D40" s="48"/>
      <c r="E40" s="48"/>
      <c r="F40" s="48"/>
      <c r="G40" s="28"/>
      <c r="H40" s="28"/>
    </row>
    <row r="41" spans="3:8" ht="15.75">
      <c r="C41" s="13" t="s">
        <v>23</v>
      </c>
      <c r="D41" s="45">
        <f>D43+D44+D45+D46+D47+D48+D49+D50</f>
        <v>27485.379</v>
      </c>
      <c r="E41" s="45">
        <f>E43+E44+E45+E46+E47+E48+E49+E50</f>
        <v>23155.817999999996</v>
      </c>
      <c r="F41" s="45">
        <f>F43+F44+F45+F46+F47+F48+F49+F50</f>
        <v>21851</v>
      </c>
      <c r="G41" s="28">
        <f>E41/D41*100</f>
        <v>84.24776678538795</v>
      </c>
      <c r="H41" s="28">
        <f t="shared" si="3"/>
        <v>105.97143380165666</v>
      </c>
    </row>
    <row r="42" spans="3:8" ht="11.25" customHeight="1">
      <c r="C42" s="15" t="s">
        <v>3</v>
      </c>
      <c r="D42" s="45"/>
      <c r="E42" s="45"/>
      <c r="F42" s="45"/>
      <c r="G42" s="28"/>
      <c r="H42" s="28"/>
    </row>
    <row r="43" spans="3:8" ht="37.5" customHeight="1">
      <c r="C43" s="15" t="s">
        <v>44</v>
      </c>
      <c r="D43" s="44">
        <v>1871</v>
      </c>
      <c r="E43" s="44">
        <v>1644.061</v>
      </c>
      <c r="F43" s="44">
        <v>1529</v>
      </c>
      <c r="G43" s="27">
        <f>E43/D43*100</f>
        <v>87.87071084981292</v>
      </c>
      <c r="H43" s="27">
        <f t="shared" si="3"/>
        <v>107.52524525833877</v>
      </c>
    </row>
    <row r="44" spans="3:8" ht="50.25" customHeight="1">
      <c r="C44" s="15" t="s">
        <v>68</v>
      </c>
      <c r="D44" s="44">
        <v>354</v>
      </c>
      <c r="E44" s="44">
        <v>290.28</v>
      </c>
      <c r="F44" s="44">
        <v>299</v>
      </c>
      <c r="G44" s="27">
        <f>E44/D44*100</f>
        <v>82</v>
      </c>
      <c r="H44" s="27">
        <f t="shared" si="3"/>
        <v>97.08361204013377</v>
      </c>
    </row>
    <row r="45" spans="3:8" ht="37.5" customHeight="1">
      <c r="C45" s="15" t="s">
        <v>45</v>
      </c>
      <c r="D45" s="44">
        <v>18491.8</v>
      </c>
      <c r="E45" s="44">
        <v>15534.437</v>
      </c>
      <c r="F45" s="44">
        <v>15210</v>
      </c>
      <c r="G45" s="27">
        <f>E45/D45*100</f>
        <v>84.00716533814987</v>
      </c>
      <c r="H45" s="27">
        <f t="shared" si="3"/>
        <v>102.13305062458909</v>
      </c>
    </row>
    <row r="46" spans="3:8" ht="12.75" customHeight="1">
      <c r="C46" s="21" t="s">
        <v>65</v>
      </c>
      <c r="D46" s="49"/>
      <c r="E46" s="49"/>
      <c r="F46" s="49"/>
      <c r="G46" s="27"/>
      <c r="H46" s="27"/>
    </row>
    <row r="47" spans="3:8" ht="25.5">
      <c r="C47" s="21" t="s">
        <v>57</v>
      </c>
      <c r="D47" s="48"/>
      <c r="E47" s="48"/>
      <c r="F47" s="48"/>
      <c r="G47" s="27"/>
      <c r="H47" s="27"/>
    </row>
    <row r="48" spans="3:8" ht="14.25" customHeight="1">
      <c r="C48" s="21" t="s">
        <v>24</v>
      </c>
      <c r="D48" s="48">
        <v>55.579</v>
      </c>
      <c r="E48" s="48">
        <v>0</v>
      </c>
      <c r="F48" s="48">
        <v>0</v>
      </c>
      <c r="G48" s="27">
        <v>0</v>
      </c>
      <c r="H48" s="27">
        <v>0</v>
      </c>
    </row>
    <row r="49" spans="3:8" ht="51">
      <c r="C49" s="15" t="s">
        <v>48</v>
      </c>
      <c r="D49" s="44">
        <v>4148</v>
      </c>
      <c r="E49" s="44">
        <v>3720.048</v>
      </c>
      <c r="F49" s="44">
        <v>3159</v>
      </c>
      <c r="G49" s="27">
        <f>E49/D49*100</f>
        <v>89.68293153326904</v>
      </c>
      <c r="H49" s="27">
        <f t="shared" si="3"/>
        <v>117.76030389363723</v>
      </c>
    </row>
    <row r="50" spans="3:8" ht="13.5" customHeight="1">
      <c r="C50" s="15" t="s">
        <v>51</v>
      </c>
      <c r="D50" s="44">
        <v>2565</v>
      </c>
      <c r="E50" s="44">
        <v>1966.992</v>
      </c>
      <c r="F50" s="44">
        <v>1654</v>
      </c>
      <c r="G50" s="27">
        <f>E50/D50*100</f>
        <v>76.68584795321637</v>
      </c>
      <c r="H50" s="27">
        <f t="shared" si="3"/>
        <v>118.92333736396614</v>
      </c>
    </row>
    <row r="51" spans="3:8" ht="12.75" customHeight="1">
      <c r="C51" s="13" t="s">
        <v>39</v>
      </c>
      <c r="D51" s="45">
        <v>545.72</v>
      </c>
      <c r="E51" s="45">
        <v>407.269</v>
      </c>
      <c r="F51" s="45">
        <v>341</v>
      </c>
      <c r="G51" s="28">
        <f>E51/D51*100</f>
        <v>74.62966356373232</v>
      </c>
      <c r="H51" s="28">
        <f t="shared" si="3"/>
        <v>119.43372434017596</v>
      </c>
    </row>
    <row r="52" spans="3:8" ht="25.5">
      <c r="C52" s="13" t="s">
        <v>25</v>
      </c>
      <c r="D52" s="45">
        <f>D54+D55+D56</f>
        <v>1993</v>
      </c>
      <c r="E52" s="45">
        <f>E54+E55+E56</f>
        <v>1623.432</v>
      </c>
      <c r="F52" s="45">
        <f>F54+F55+F56</f>
        <v>953</v>
      </c>
      <c r="G52" s="28">
        <f>E52/D52*100</f>
        <v>81.45669844455594</v>
      </c>
      <c r="H52" s="28">
        <f t="shared" si="3"/>
        <v>170.34963273871983</v>
      </c>
    </row>
    <row r="53" spans="3:8" ht="11.25" customHeight="1">
      <c r="C53" s="15" t="s">
        <v>3</v>
      </c>
      <c r="D53" s="45"/>
      <c r="E53" s="45"/>
      <c r="F53" s="45"/>
      <c r="G53" s="28"/>
      <c r="H53" s="28"/>
    </row>
    <row r="54" spans="3:8" ht="38.25" customHeight="1">
      <c r="C54" s="15" t="s">
        <v>49</v>
      </c>
      <c r="D54" s="44">
        <v>1792</v>
      </c>
      <c r="E54" s="44">
        <v>1429.049</v>
      </c>
      <c r="F54" s="44">
        <v>920</v>
      </c>
      <c r="G54" s="27">
        <f>E54/D54*100</f>
        <v>79.74603794642857</v>
      </c>
      <c r="H54" s="27">
        <f t="shared" si="3"/>
        <v>155.33141304347825</v>
      </c>
    </row>
    <row r="55" spans="3:8" ht="12" customHeight="1">
      <c r="C55" s="15" t="s">
        <v>56</v>
      </c>
      <c r="D55" s="44">
        <v>201</v>
      </c>
      <c r="E55" s="44">
        <v>194.383</v>
      </c>
      <c r="F55" s="44">
        <v>33</v>
      </c>
      <c r="G55" s="27">
        <f>E55/D55*100</f>
        <v>96.70796019900499</v>
      </c>
      <c r="H55" s="27">
        <f t="shared" si="3"/>
        <v>589.039393939394</v>
      </c>
    </row>
    <row r="56" spans="3:8" ht="38.25">
      <c r="C56" s="15" t="s">
        <v>46</v>
      </c>
      <c r="D56" s="44">
        <v>0</v>
      </c>
      <c r="E56" s="44">
        <v>0</v>
      </c>
      <c r="F56" s="44">
        <v>0</v>
      </c>
      <c r="G56" s="27">
        <v>0</v>
      </c>
      <c r="H56" s="27">
        <v>0</v>
      </c>
    </row>
    <row r="57" spans="3:8" ht="13.5" customHeight="1">
      <c r="C57" s="14" t="s">
        <v>26</v>
      </c>
      <c r="D57" s="43">
        <f>D59+D60+D61+D62+D63</f>
        <v>18222.025999999998</v>
      </c>
      <c r="E57" s="43">
        <f>E59+E60+E61+E62+E63</f>
        <v>13956.954</v>
      </c>
      <c r="F57" s="43">
        <f>F59+F60+F61+F62+F63</f>
        <v>11668</v>
      </c>
      <c r="G57" s="28">
        <f>E57/D57*100</f>
        <v>76.59386502905879</v>
      </c>
      <c r="H57" s="28">
        <f t="shared" si="3"/>
        <v>119.61736372985945</v>
      </c>
    </row>
    <row r="58" spans="3:8" ht="11.25" customHeight="1">
      <c r="C58" s="21" t="s">
        <v>3</v>
      </c>
      <c r="D58" s="48"/>
      <c r="E58" s="48"/>
      <c r="F58" s="48"/>
      <c r="G58" s="28"/>
      <c r="H58" s="28"/>
    </row>
    <row r="59" spans="3:8" ht="11.25" customHeight="1">
      <c r="C59" s="21" t="s">
        <v>73</v>
      </c>
      <c r="D59" s="48">
        <v>25.389</v>
      </c>
      <c r="E59" s="48">
        <v>25.389</v>
      </c>
      <c r="F59" s="48">
        <v>20</v>
      </c>
      <c r="G59" s="27">
        <f aca="true" t="shared" si="4" ref="G59:G64">E59/D59*100</f>
        <v>100</v>
      </c>
      <c r="H59" s="27">
        <f t="shared" si="3"/>
        <v>126.945</v>
      </c>
    </row>
    <row r="60" spans="3:8" ht="24.75" customHeight="1">
      <c r="C60" s="15" t="s">
        <v>72</v>
      </c>
      <c r="D60" s="44">
        <v>795</v>
      </c>
      <c r="E60" s="44">
        <v>529.856</v>
      </c>
      <c r="F60" s="44">
        <v>515</v>
      </c>
      <c r="G60" s="27">
        <f t="shared" si="4"/>
        <v>66.6485534591195</v>
      </c>
      <c r="H60" s="27">
        <f t="shared" si="3"/>
        <v>102.88466019417474</v>
      </c>
    </row>
    <row r="61" spans="3:8" ht="13.5" customHeight="1">
      <c r="C61" s="15" t="s">
        <v>27</v>
      </c>
      <c r="D61" s="44">
        <v>75.186</v>
      </c>
      <c r="E61" s="44">
        <v>59.686</v>
      </c>
      <c r="F61" s="44">
        <v>10</v>
      </c>
      <c r="G61" s="27">
        <f t="shared" si="4"/>
        <v>79.38445987284865</v>
      </c>
      <c r="H61" s="27">
        <f t="shared" si="3"/>
        <v>596.86</v>
      </c>
    </row>
    <row r="62" spans="3:8" ht="11.25" customHeight="1">
      <c r="C62" s="15" t="s">
        <v>59</v>
      </c>
      <c r="D62" s="44">
        <v>346.905</v>
      </c>
      <c r="E62" s="44">
        <v>327.909</v>
      </c>
      <c r="F62" s="44">
        <v>886</v>
      </c>
      <c r="G62" s="27">
        <f t="shared" si="4"/>
        <v>94.52414926276647</v>
      </c>
      <c r="H62" s="27">
        <f t="shared" si="3"/>
        <v>37.01004514672686</v>
      </c>
    </row>
    <row r="63" spans="3:8" ht="12" customHeight="1">
      <c r="C63" s="15" t="s">
        <v>61</v>
      </c>
      <c r="D63" s="44">
        <v>16979.546</v>
      </c>
      <c r="E63" s="44">
        <v>13014.114</v>
      </c>
      <c r="F63" s="44">
        <v>10237</v>
      </c>
      <c r="G63" s="27">
        <f t="shared" si="4"/>
        <v>76.64583022420034</v>
      </c>
      <c r="H63" s="27">
        <f t="shared" si="3"/>
        <v>127.12820162156882</v>
      </c>
    </row>
    <row r="64" spans="3:8" ht="13.5" customHeight="1">
      <c r="C64" s="14" t="s">
        <v>13</v>
      </c>
      <c r="D64" s="43">
        <f>D66+D67+D68</f>
        <v>16674.759</v>
      </c>
      <c r="E64" s="43">
        <f>E66+E67+E68</f>
        <v>12403.792</v>
      </c>
      <c r="F64" s="43">
        <f>F66+F67+F68</f>
        <v>14834</v>
      </c>
      <c r="G64" s="28">
        <f t="shared" si="4"/>
        <v>74.3866343135754</v>
      </c>
      <c r="H64" s="28">
        <f t="shared" si="3"/>
        <v>83.61731158150195</v>
      </c>
    </row>
    <row r="65" spans="3:8" ht="12" customHeight="1">
      <c r="C65" s="21" t="s">
        <v>3</v>
      </c>
      <c r="D65" s="48"/>
      <c r="E65" s="48"/>
      <c r="F65" s="48"/>
      <c r="G65" s="28"/>
      <c r="H65" s="28"/>
    </row>
    <row r="66" spans="3:8" ht="12.75" customHeight="1">
      <c r="C66" s="21" t="s">
        <v>8</v>
      </c>
      <c r="D66" s="49">
        <v>171.696</v>
      </c>
      <c r="E66" s="49">
        <v>143.53</v>
      </c>
      <c r="F66" s="49">
        <v>154</v>
      </c>
      <c r="G66" s="27">
        <f>E66/D66*100</f>
        <v>83.59542447115832</v>
      </c>
      <c r="H66" s="27">
        <f t="shared" si="3"/>
        <v>93.20129870129871</v>
      </c>
    </row>
    <row r="67" spans="3:8" ht="13.5" customHeight="1">
      <c r="C67" s="15" t="s">
        <v>38</v>
      </c>
      <c r="D67" s="44">
        <v>9981.782</v>
      </c>
      <c r="E67" s="44">
        <v>6650.857</v>
      </c>
      <c r="F67" s="44">
        <v>6673</v>
      </c>
      <c r="G67" s="27">
        <f>E67/D67*100</f>
        <v>66.62995645466913</v>
      </c>
      <c r="H67" s="27">
        <f t="shared" si="3"/>
        <v>99.66817023827363</v>
      </c>
    </row>
    <row r="68" spans="3:8" ht="13.5" customHeight="1">
      <c r="C68" s="15" t="s">
        <v>54</v>
      </c>
      <c r="D68" s="44">
        <v>6521.281</v>
      </c>
      <c r="E68" s="44">
        <v>5609.405</v>
      </c>
      <c r="F68" s="44">
        <v>8007</v>
      </c>
      <c r="G68" s="27">
        <f>E68/D68*100</f>
        <v>86.01691906850816</v>
      </c>
      <c r="H68" s="27">
        <f t="shared" si="3"/>
        <v>70.05626326963906</v>
      </c>
    </row>
    <row r="69" spans="3:8" ht="13.5" customHeight="1">
      <c r="C69" s="13" t="s">
        <v>28</v>
      </c>
      <c r="D69" s="45">
        <v>0</v>
      </c>
      <c r="E69" s="45">
        <v>0</v>
      </c>
      <c r="F69" s="45">
        <v>99</v>
      </c>
      <c r="G69" s="28">
        <v>0</v>
      </c>
      <c r="H69" s="28">
        <v>0</v>
      </c>
    </row>
    <row r="70" spans="3:8" ht="15" customHeight="1">
      <c r="C70" s="14" t="s">
        <v>9</v>
      </c>
      <c r="D70" s="43">
        <f>D72+D73+D74+D75+D77+D76</f>
        <v>94012.723</v>
      </c>
      <c r="E70" s="43">
        <f>E72+E73+E74+E75+E77+E76</f>
        <v>78299.46</v>
      </c>
      <c r="F70" s="43">
        <f>F72+F73+F74+F75+F77+F76</f>
        <v>60379</v>
      </c>
      <c r="G70" s="28">
        <f>E70/D70*100</f>
        <v>83.28602502025178</v>
      </c>
      <c r="H70" s="28">
        <f t="shared" si="3"/>
        <v>129.67995495122477</v>
      </c>
    </row>
    <row r="71" spans="3:8" ht="12" customHeight="1">
      <c r="C71" s="21" t="s">
        <v>3</v>
      </c>
      <c r="D71" s="48"/>
      <c r="E71" s="48"/>
      <c r="F71" s="48"/>
      <c r="G71" s="28"/>
      <c r="H71" s="27"/>
    </row>
    <row r="72" spans="3:8" ht="13.5" customHeight="1">
      <c r="C72" s="15" t="s">
        <v>35</v>
      </c>
      <c r="D72" s="44">
        <v>15633</v>
      </c>
      <c r="E72" s="44">
        <v>12072.807</v>
      </c>
      <c r="F72" s="44">
        <v>8435</v>
      </c>
      <c r="G72" s="27">
        <f>E72/D72*100</f>
        <v>77.22642487046633</v>
      </c>
      <c r="H72" s="27">
        <f t="shared" si="3"/>
        <v>143.12752815649083</v>
      </c>
    </row>
    <row r="73" spans="3:8" ht="12.75" customHeight="1">
      <c r="C73" s="15" t="s">
        <v>36</v>
      </c>
      <c r="D73" s="44">
        <v>61595.723</v>
      </c>
      <c r="E73" s="44">
        <v>53018.814</v>
      </c>
      <c r="F73" s="44">
        <v>41703</v>
      </c>
      <c r="G73" s="27">
        <f>E73/D73*100</f>
        <v>86.0754796238044</v>
      </c>
      <c r="H73" s="27">
        <f t="shared" si="3"/>
        <v>127.13429249694266</v>
      </c>
    </row>
    <row r="74" spans="3:8" ht="25.5" customHeight="1">
      <c r="C74" s="15" t="s">
        <v>66</v>
      </c>
      <c r="D74" s="44">
        <v>0</v>
      </c>
      <c r="E74" s="44">
        <v>0</v>
      </c>
      <c r="F74" s="44">
        <v>22</v>
      </c>
      <c r="G74" s="27">
        <v>0</v>
      </c>
      <c r="H74" s="27">
        <f t="shared" si="3"/>
        <v>0</v>
      </c>
    </row>
    <row r="75" spans="3:8" ht="13.5" customHeight="1">
      <c r="C75" s="34" t="s">
        <v>71</v>
      </c>
      <c r="D75" s="44">
        <v>274</v>
      </c>
      <c r="E75" s="44">
        <v>273.398</v>
      </c>
      <c r="F75" s="44">
        <v>44</v>
      </c>
      <c r="G75" s="27">
        <f aca="true" t="shared" si="5" ref="G74:G96">E75/D75*100</f>
        <v>99.78029197080292</v>
      </c>
      <c r="H75" s="27">
        <f aca="true" t="shared" si="6" ref="H75:H96">E75/F75*100</f>
        <v>621.359090909091</v>
      </c>
    </row>
    <row r="76" spans="3:8" ht="18.75" customHeight="1">
      <c r="C76" s="34" t="s">
        <v>89</v>
      </c>
      <c r="D76" s="44">
        <v>6605</v>
      </c>
      <c r="E76" s="44">
        <v>5121.535</v>
      </c>
      <c r="F76" s="44">
        <v>4452</v>
      </c>
      <c r="G76" s="27">
        <f t="shared" si="5"/>
        <v>77.54027252081755</v>
      </c>
      <c r="H76" s="27">
        <f t="shared" si="6"/>
        <v>115.03897124887689</v>
      </c>
    </row>
    <row r="77" spans="3:8" ht="13.5" customHeight="1">
      <c r="C77" s="15" t="s">
        <v>37</v>
      </c>
      <c r="D77" s="44">
        <v>9905</v>
      </c>
      <c r="E77" s="44">
        <v>7812.906</v>
      </c>
      <c r="F77" s="44">
        <v>5723</v>
      </c>
      <c r="G77" s="27">
        <f t="shared" si="5"/>
        <v>78.87840484603736</v>
      </c>
      <c r="H77" s="27">
        <f t="shared" si="6"/>
        <v>136.51766556002096</v>
      </c>
    </row>
    <row r="78" spans="3:8" ht="12.75" customHeight="1">
      <c r="C78" s="13" t="s">
        <v>69</v>
      </c>
      <c r="D78" s="45">
        <f>D80+D81</f>
        <v>12092</v>
      </c>
      <c r="E78" s="45">
        <f>E80+E81</f>
        <v>10569.952</v>
      </c>
      <c r="F78" s="45">
        <f>F80+F81</f>
        <v>10225</v>
      </c>
      <c r="G78" s="28">
        <f t="shared" si="5"/>
        <v>87.4127687727423</v>
      </c>
      <c r="H78" s="28">
        <f t="shared" si="6"/>
        <v>103.37361369193154</v>
      </c>
    </row>
    <row r="79" spans="3:8" ht="12.75" customHeight="1">
      <c r="C79" s="15" t="s">
        <v>3</v>
      </c>
      <c r="D79" s="44"/>
      <c r="E79" s="44"/>
      <c r="F79" s="44"/>
      <c r="G79" s="27"/>
      <c r="H79" s="27"/>
    </row>
    <row r="80" spans="3:8" ht="12" customHeight="1">
      <c r="C80" s="15" t="s">
        <v>60</v>
      </c>
      <c r="D80" s="44">
        <v>12092</v>
      </c>
      <c r="E80" s="44">
        <v>10569.952</v>
      </c>
      <c r="F80" s="44">
        <v>10225</v>
      </c>
      <c r="G80" s="27">
        <f t="shared" si="5"/>
        <v>87.4127687727423</v>
      </c>
      <c r="H80" s="27">
        <f t="shared" si="6"/>
        <v>103.37361369193154</v>
      </c>
    </row>
    <row r="81" spans="3:8" ht="25.5" customHeight="1">
      <c r="C81" s="15" t="s">
        <v>70</v>
      </c>
      <c r="D81" s="44">
        <v>0</v>
      </c>
      <c r="E81" s="44">
        <v>0</v>
      </c>
      <c r="F81" s="44">
        <v>0</v>
      </c>
      <c r="G81" s="27">
        <v>0</v>
      </c>
      <c r="H81" s="27">
        <v>0</v>
      </c>
    </row>
    <row r="82" spans="3:8" ht="12.75" customHeight="1">
      <c r="C82" s="14" t="s">
        <v>10</v>
      </c>
      <c r="D82" s="43">
        <f>D84+D85+D86+D87+D88</f>
        <v>18430</v>
      </c>
      <c r="E82" s="43">
        <f>E84+E85+E86+E87+E88</f>
        <v>17245.445</v>
      </c>
      <c r="F82" s="43">
        <f>F84+F85+F86+F87+F88</f>
        <v>21752</v>
      </c>
      <c r="G82" s="28">
        <f t="shared" si="5"/>
        <v>93.57268041237113</v>
      </c>
      <c r="H82" s="28">
        <f t="shared" si="6"/>
        <v>79.2821119897021</v>
      </c>
    </row>
    <row r="83" spans="3:8" ht="12.75" customHeight="1">
      <c r="C83" s="21" t="s">
        <v>3</v>
      </c>
      <c r="D83" s="48"/>
      <c r="E83" s="48"/>
      <c r="F83" s="48"/>
      <c r="G83" s="28"/>
      <c r="H83" s="28"/>
    </row>
    <row r="84" spans="3:8" ht="12.75" customHeight="1">
      <c r="C84" s="15" t="s">
        <v>29</v>
      </c>
      <c r="D84" s="44">
        <v>1620</v>
      </c>
      <c r="E84" s="44">
        <v>1416.083</v>
      </c>
      <c r="F84" s="44">
        <v>1336</v>
      </c>
      <c r="G84" s="27">
        <f t="shared" si="5"/>
        <v>87.41253086419754</v>
      </c>
      <c r="H84" s="27">
        <f t="shared" si="6"/>
        <v>105.99423652694611</v>
      </c>
    </row>
    <row r="85" spans="3:8" ht="12" customHeight="1">
      <c r="C85" s="15" t="s">
        <v>30</v>
      </c>
      <c r="D85" s="44">
        <v>0</v>
      </c>
      <c r="E85" s="44">
        <v>0</v>
      </c>
      <c r="F85" s="44">
        <v>0</v>
      </c>
      <c r="G85" s="27">
        <v>0</v>
      </c>
      <c r="H85" s="27">
        <v>0</v>
      </c>
    </row>
    <row r="86" spans="3:8" ht="13.5" customHeight="1">
      <c r="C86" s="15" t="s">
        <v>31</v>
      </c>
      <c r="D86" s="44">
        <v>1686</v>
      </c>
      <c r="E86" s="44">
        <v>1680</v>
      </c>
      <c r="F86" s="44">
        <v>2004</v>
      </c>
      <c r="G86" s="27">
        <f t="shared" si="5"/>
        <v>99.644128113879</v>
      </c>
      <c r="H86" s="27">
        <f t="shared" si="6"/>
        <v>83.8323353293413</v>
      </c>
    </row>
    <row r="87" spans="3:8" ht="12" customHeight="1">
      <c r="C87" s="15" t="s">
        <v>43</v>
      </c>
      <c r="D87" s="44">
        <v>14174</v>
      </c>
      <c r="E87" s="44">
        <v>13365.682</v>
      </c>
      <c r="F87" s="44">
        <v>17674</v>
      </c>
      <c r="G87" s="27">
        <f t="shared" si="5"/>
        <v>94.29717793142373</v>
      </c>
      <c r="H87" s="27">
        <f t="shared" si="6"/>
        <v>75.62341292293765</v>
      </c>
    </row>
    <row r="88" spans="3:8" ht="25.5">
      <c r="C88" s="15" t="s">
        <v>32</v>
      </c>
      <c r="D88" s="44">
        <v>950</v>
      </c>
      <c r="E88" s="44">
        <v>783.68</v>
      </c>
      <c r="F88" s="44">
        <v>738</v>
      </c>
      <c r="G88" s="27">
        <f t="shared" si="5"/>
        <v>82.49263157894737</v>
      </c>
      <c r="H88" s="27">
        <f t="shared" si="6"/>
        <v>106.18970189701898</v>
      </c>
    </row>
    <row r="89" spans="3:8" ht="12.75" customHeight="1">
      <c r="C89" s="13" t="s">
        <v>42</v>
      </c>
      <c r="D89" s="45">
        <v>50</v>
      </c>
      <c r="E89" s="45">
        <f>E91</f>
        <v>50.081</v>
      </c>
      <c r="F89" s="45">
        <f>F91</f>
        <v>43</v>
      </c>
      <c r="G89" s="28">
        <f t="shared" si="5"/>
        <v>100.16199999999999</v>
      </c>
      <c r="H89" s="28">
        <f t="shared" si="6"/>
        <v>116.46744186046512</v>
      </c>
    </row>
    <row r="90" spans="3:8" ht="12.75" customHeight="1">
      <c r="C90" s="15" t="s">
        <v>82</v>
      </c>
      <c r="D90" s="44"/>
      <c r="E90" s="44"/>
      <c r="F90" s="44"/>
      <c r="G90" s="28"/>
      <c r="H90" s="28"/>
    </row>
    <row r="91" spans="3:8" ht="12.75" customHeight="1">
      <c r="C91" s="15" t="s">
        <v>58</v>
      </c>
      <c r="D91" s="44">
        <v>50.081</v>
      </c>
      <c r="E91" s="44">
        <v>50.081</v>
      </c>
      <c r="F91" s="44">
        <v>43</v>
      </c>
      <c r="G91" s="27">
        <f t="shared" si="5"/>
        <v>100</v>
      </c>
      <c r="H91" s="27">
        <f t="shared" si="6"/>
        <v>116.46744186046512</v>
      </c>
    </row>
    <row r="92" spans="3:8" ht="11.25" customHeight="1">
      <c r="C92" s="13" t="s">
        <v>63</v>
      </c>
      <c r="D92" s="45">
        <v>0</v>
      </c>
      <c r="E92" s="45">
        <v>0</v>
      </c>
      <c r="F92" s="45">
        <v>0</v>
      </c>
      <c r="G92" s="28">
        <v>0</v>
      </c>
      <c r="H92" s="28">
        <v>0</v>
      </c>
    </row>
    <row r="93" spans="3:8" ht="12.75" customHeight="1">
      <c r="C93" s="13" t="s">
        <v>64</v>
      </c>
      <c r="D93" s="45"/>
      <c r="E93" s="45"/>
      <c r="F93" s="45"/>
      <c r="G93" s="28"/>
      <c r="H93" s="28"/>
    </row>
    <row r="94" spans="3:8" ht="14.25" customHeight="1">
      <c r="C94" s="14" t="s">
        <v>11</v>
      </c>
      <c r="D94" s="43">
        <f>D41+D51+D52+D57+D64+D69+D70+D78+D82+D89</f>
        <v>189505.607</v>
      </c>
      <c r="E94" s="43">
        <f>E41+E51+E52+E57+E64+E69+E70+E78+E82+E89</f>
        <v>157712.203</v>
      </c>
      <c r="F94" s="43">
        <f>F41+F51+F52+F57+F64+F69+F70+F78+F82+F89</f>
        <v>142145</v>
      </c>
      <c r="G94" s="28">
        <f t="shared" si="5"/>
        <v>83.22297450544565</v>
      </c>
      <c r="H94" s="28">
        <f t="shared" si="6"/>
        <v>110.95163600548736</v>
      </c>
    </row>
    <row r="95" spans="3:8" ht="18.75" customHeight="1" hidden="1">
      <c r="C95" s="14"/>
      <c r="D95" s="43"/>
      <c r="E95" s="43"/>
      <c r="F95" s="43">
        <v>1838</v>
      </c>
      <c r="G95" s="28" t="e">
        <f t="shared" si="5"/>
        <v>#DIV/0!</v>
      </c>
      <c r="H95" s="28">
        <f t="shared" si="6"/>
        <v>0</v>
      </c>
    </row>
    <row r="96" spans="3:8" ht="24.75" customHeight="1">
      <c r="C96" s="14" t="s">
        <v>33</v>
      </c>
      <c r="D96" s="49">
        <f>D38-D94</f>
        <v>-7583.633000000002</v>
      </c>
      <c r="E96" s="49">
        <f>E38-E94</f>
        <v>789.7969999999914</v>
      </c>
      <c r="F96" s="49">
        <f>F38-F94</f>
        <v>-905</v>
      </c>
      <c r="G96" s="27">
        <f t="shared" si="5"/>
        <v>-10.41449395032686</v>
      </c>
      <c r="H96" s="27">
        <f t="shared" si="6"/>
        <v>-87.27038674033054</v>
      </c>
    </row>
    <row r="97" spans="3:8" ht="28.5" customHeight="1">
      <c r="C97" s="11"/>
      <c r="D97" s="29"/>
      <c r="E97" s="29"/>
      <c r="F97" s="29"/>
      <c r="G97" s="29"/>
      <c r="H97" s="30"/>
    </row>
    <row r="98" spans="3:8" ht="54" customHeight="1">
      <c r="C98" s="41" t="s">
        <v>86</v>
      </c>
      <c r="D98" s="31"/>
      <c r="E98" s="31"/>
      <c r="F98" s="31" t="s">
        <v>83</v>
      </c>
      <c r="G98" s="53" t="s">
        <v>87</v>
      </c>
      <c r="H98" s="53"/>
    </row>
    <row r="99" spans="3:8" ht="15">
      <c r="C99" s="9"/>
      <c r="D99" s="32"/>
      <c r="E99" s="32"/>
      <c r="F99" s="32"/>
      <c r="G99" s="32"/>
      <c r="H99" s="33"/>
    </row>
    <row r="100" spans="3:8" ht="15">
      <c r="C100" s="9" t="s">
        <v>90</v>
      </c>
      <c r="D100" s="32"/>
      <c r="E100" s="32"/>
      <c r="F100" s="32"/>
      <c r="G100" s="32"/>
      <c r="H100" s="33"/>
    </row>
    <row r="101" spans="3:8" ht="15">
      <c r="C101" s="9" t="s">
        <v>50</v>
      </c>
      <c r="D101" s="32"/>
      <c r="E101" s="32"/>
      <c r="F101" s="32"/>
      <c r="G101" s="32"/>
      <c r="H101" s="23"/>
    </row>
    <row r="102" spans="3:8" ht="15.75">
      <c r="C102" s="10"/>
      <c r="D102" s="23"/>
      <c r="E102" s="23"/>
      <c r="F102" s="23"/>
      <c r="G102" s="23"/>
      <c r="H102" s="23"/>
    </row>
    <row r="103" spans="4:8" ht="12.75">
      <c r="D103" s="24"/>
      <c r="E103" s="24"/>
      <c r="F103" s="24"/>
      <c r="G103" s="24"/>
      <c r="H103" s="23"/>
    </row>
    <row r="104" spans="4:8" ht="12.75">
      <c r="D104" s="24"/>
      <c r="E104" s="24"/>
      <c r="F104" s="24"/>
      <c r="G104" s="24"/>
      <c r="H104" s="23"/>
    </row>
    <row r="105" ht="12.75">
      <c r="H105" s="25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4"/>
    </row>
    <row r="117" ht="12.75">
      <c r="H117" s="24"/>
    </row>
    <row r="118" ht="12.75">
      <c r="H118" s="24"/>
    </row>
    <row r="119" ht="12.75">
      <c r="H119" s="24"/>
    </row>
    <row r="120" ht="12.75">
      <c r="H120" s="24"/>
    </row>
    <row r="121" ht="12.75">
      <c r="H121" s="24"/>
    </row>
    <row r="122" ht="12.75">
      <c r="H122" s="24"/>
    </row>
    <row r="123" ht="12.75">
      <c r="H123" s="24"/>
    </row>
    <row r="124" ht="12.75">
      <c r="H124" s="24"/>
    </row>
    <row r="125" ht="12.75">
      <c r="H125" s="24"/>
    </row>
    <row r="126" ht="12.75">
      <c r="H126" s="24"/>
    </row>
    <row r="127" ht="12.75">
      <c r="H127" s="24"/>
    </row>
    <row r="128" ht="12.75">
      <c r="H128" s="24"/>
    </row>
    <row r="129" ht="12.75">
      <c r="H129" s="24"/>
    </row>
    <row r="130" ht="12.75">
      <c r="H130" s="24"/>
    </row>
    <row r="131" ht="12.75">
      <c r="H131" s="24"/>
    </row>
    <row r="132" ht="12.75">
      <c r="H132" s="24"/>
    </row>
    <row r="133" ht="12.75">
      <c r="H133" s="24"/>
    </row>
    <row r="134" ht="12.75">
      <c r="H134" s="24"/>
    </row>
    <row r="135" ht="12.75">
      <c r="H135" s="24"/>
    </row>
    <row r="136" ht="12.75">
      <c r="H136" s="24"/>
    </row>
    <row r="137" ht="12.75">
      <c r="H137" s="24"/>
    </row>
    <row r="138" ht="12.75">
      <c r="H138" s="24"/>
    </row>
    <row r="139" ht="12.75">
      <c r="H139" s="24"/>
    </row>
    <row r="140" ht="12.75">
      <c r="H140" s="24"/>
    </row>
    <row r="141" ht="12.75">
      <c r="H141" s="24"/>
    </row>
    <row r="142" ht="12.75">
      <c r="H142" s="24"/>
    </row>
    <row r="143" ht="12.75">
      <c r="H143" s="24"/>
    </row>
    <row r="144" ht="12.75">
      <c r="H144" s="24"/>
    </row>
    <row r="145" ht="12.75">
      <c r="H145" s="24"/>
    </row>
  </sheetData>
  <sheetProtection/>
  <mergeCells count="4">
    <mergeCell ref="C1:H1"/>
    <mergeCell ref="C2:H3"/>
    <mergeCell ref="C4:H4"/>
    <mergeCell ref="G98:H98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ADMIN</cp:lastModifiedBy>
  <cp:lastPrinted>2018-12-10T09:08:18Z</cp:lastPrinted>
  <dcterms:created xsi:type="dcterms:W3CDTF">2004-09-09T10:37:16Z</dcterms:created>
  <dcterms:modified xsi:type="dcterms:W3CDTF">2018-12-10T09:12:48Z</dcterms:modified>
  <cp:category/>
  <cp:version/>
  <cp:contentType/>
  <cp:contentStatus/>
</cp:coreProperties>
</file>