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870" windowWidth="15570" windowHeight="10470" activeTab="1"/>
  </bookViews>
  <sheets>
    <sheet name="ОМС" sheetId="5" r:id="rId1"/>
    <sheet name="Учреждения, Мероприятия" sheetId="7" r:id="rId2"/>
    <sheet name="достижение показателей" sheetId="8" r:id="rId3"/>
  </sheets>
  <calcPr calcId="144525"/>
</workbook>
</file>

<file path=xl/calcChain.xml><?xml version="1.0" encoding="utf-8"?>
<calcChain xmlns="http://schemas.openxmlformats.org/spreadsheetml/2006/main">
  <c r="K15" i="8" l="1"/>
  <c r="K16" i="8"/>
  <c r="K17" i="8"/>
  <c r="K18" i="8"/>
  <c r="K19" i="8"/>
  <c r="K14" i="8"/>
  <c r="M15" i="8" l="1"/>
  <c r="M16" i="8"/>
  <c r="M17" i="8"/>
  <c r="M18" i="8"/>
  <c r="M19" i="8"/>
  <c r="M14" i="8"/>
  <c r="L15" i="8"/>
  <c r="L16" i="8"/>
  <c r="L17" i="8"/>
  <c r="L18" i="8"/>
  <c r="L19" i="8"/>
  <c r="L14" i="8"/>
  <c r="H20" i="8"/>
  <c r="I20" i="8"/>
  <c r="J20" i="8"/>
  <c r="K20" i="8"/>
  <c r="G20" i="8"/>
  <c r="F20" i="8"/>
  <c r="L20" i="8" l="1"/>
  <c r="M13" i="8"/>
  <c r="M12" i="8"/>
  <c r="M11" i="8"/>
  <c r="M10" i="8"/>
  <c r="M9" i="8"/>
  <c r="M8" i="8"/>
  <c r="G19" i="7" l="1"/>
  <c r="H19" i="7"/>
  <c r="I19" i="7"/>
  <c r="J19" i="7"/>
  <c r="F19" i="7"/>
  <c r="M20" i="8" l="1"/>
  <c r="K15" i="7"/>
  <c r="L15" i="7" s="1"/>
  <c r="K14" i="7"/>
  <c r="M14" i="7" l="1"/>
  <c r="K19" i="7"/>
  <c r="L14" i="7"/>
  <c r="M13" i="7"/>
  <c r="M12" i="7"/>
  <c r="M11" i="7"/>
  <c r="M10" i="7"/>
  <c r="M9" i="7"/>
  <c r="M8" i="7"/>
  <c r="M19" i="7" l="1"/>
  <c r="L19" i="7"/>
  <c r="J33" i="5"/>
  <c r="J32" i="5"/>
  <c r="G25" i="5" l="1"/>
  <c r="H25" i="5"/>
  <c r="I25" i="5"/>
  <c r="J25" i="5"/>
  <c r="F25" i="5"/>
  <c r="F33" i="5"/>
  <c r="K33" i="5" s="1"/>
  <c r="L33" i="5" s="1"/>
  <c r="F32" i="5"/>
  <c r="K32" i="5" s="1"/>
  <c r="L32" i="5" s="1"/>
  <c r="K21" i="5"/>
  <c r="M21" i="5" s="1"/>
  <c r="M25" i="5" s="1"/>
  <c r="L21" i="5" l="1"/>
  <c r="L25" i="5" s="1"/>
  <c r="K25" i="5"/>
  <c r="M20" i="5"/>
  <c r="M19" i="5"/>
  <c r="M18" i="5"/>
  <c r="M17" i="5"/>
  <c r="K16" i="5"/>
  <c r="M16" i="5" s="1"/>
  <c r="K15" i="5"/>
  <c r="M15" i="5" s="1"/>
  <c r="M14" i="5"/>
  <c r="M13" i="5"/>
  <c r="M12" i="5"/>
  <c r="M11" i="5"/>
  <c r="M10" i="5"/>
  <c r="M9" i="5"/>
  <c r="M8" i="5"/>
  <c r="L16" i="5" l="1"/>
  <c r="L15" i="5"/>
</calcChain>
</file>

<file path=xl/sharedStrings.xml><?xml version="1.0" encoding="utf-8"?>
<sst xmlns="http://schemas.openxmlformats.org/spreadsheetml/2006/main" count="154" uniqueCount="74">
  <si>
    <t>уточнения (+,-)</t>
  </si>
  <si>
    <t xml:space="preserve">Вид расходов </t>
  </si>
  <si>
    <t xml:space="preserve">Подробный расчет, пояснения </t>
  </si>
  <si>
    <t>Уточненный план</t>
  </si>
  <si>
    <t xml:space="preserve">кассовое исполнение </t>
  </si>
  <si>
    <t xml:space="preserve">Утвержденный план </t>
  </si>
  <si>
    <t xml:space="preserve">Наименование ГРБС, наименование целевой статьи </t>
  </si>
  <si>
    <t>(руб.коп.)</t>
  </si>
  <si>
    <t>сумма</t>
  </si>
  <si>
    <t>%</t>
  </si>
  <si>
    <t xml:space="preserve">Код ведомства, раздел, подраздел, целевая статья </t>
  </si>
  <si>
    <t>Доп. классификация (региональная)</t>
  </si>
  <si>
    <t>№п/п</t>
  </si>
  <si>
    <t>2</t>
  </si>
  <si>
    <t xml:space="preserve">Итого </t>
  </si>
  <si>
    <t xml:space="preserve">телефон (с кодом города): </t>
  </si>
  <si>
    <t xml:space="preserve">Исполнитель: </t>
  </si>
  <si>
    <t>наименование муниципального образования</t>
  </si>
  <si>
    <t>Информация о соблюдении установленных нормативов:</t>
  </si>
  <si>
    <t>Установленный норматив формирования расходов на:</t>
  </si>
  <si>
    <t>Сумма уточнения (+;-)</t>
  </si>
  <si>
    <t xml:space="preserve">Утвердженные расходы с учетом уточнения </t>
  </si>
  <si>
    <t>Утвержденные расходы без учета выплат подлежащих исключению</t>
  </si>
  <si>
    <t>Отклонение утвержденных расходов без учета выплат подлежащих исключению от установленного норматива</t>
  </si>
  <si>
    <t xml:space="preserve">наименование </t>
  </si>
  <si>
    <t>размер</t>
  </si>
  <si>
    <t>Итого выплат</t>
  </si>
  <si>
    <t>4=гр2+гр3</t>
  </si>
  <si>
    <t>гр 8= гр5+гр6+гр7</t>
  </si>
  <si>
    <t>гр9=гр4-гр8</t>
  </si>
  <si>
    <t>гр10= гр9-гр1</t>
  </si>
  <si>
    <t>содержание органов местного самоуправления Брянской области</t>
  </si>
  <si>
    <t>оплата труда депутатов, выборных должностных лиц органов местного самоуправления, муниципальных служащих Брянской области</t>
  </si>
  <si>
    <t>1</t>
  </si>
  <si>
    <t>Выплаты подлежащие исключению, согласно 
Постановлению Правительства Брянской области  от 11.12.2017 633-п</t>
  </si>
  <si>
    <r>
      <t xml:space="preserve">Утвержденные расходы на последнюю дату по форме 387
</t>
    </r>
    <r>
      <rPr>
        <b/>
        <i/>
        <sz val="11"/>
        <color theme="1"/>
        <rFont val="Times New Roman"/>
        <family val="1"/>
        <charset val="204"/>
      </rPr>
      <t>( без переданных полномочий Брянской области и РФ)</t>
    </r>
  </si>
  <si>
    <t>Рогнединский муниципальный район Брянской области</t>
  </si>
  <si>
    <t>Начальник финансового отдела</t>
  </si>
  <si>
    <t>Т. М. Яшина</t>
  </si>
  <si>
    <t>Пузанова О.Ю.</t>
  </si>
  <si>
    <t xml:space="preserve"> 8 483 31 2-11-37</t>
  </si>
  <si>
    <t>компенсационные выплаты при увольнении</t>
  </si>
  <si>
    <t>стимулирующие выплаты согласно НПА Брянской области</t>
  </si>
  <si>
    <t xml:space="preserve">Таблица к уточнению местного  бюджета   по расходам на финансовое обеспечение деятельности органов местного самоуправления </t>
  </si>
  <si>
    <t>244</t>
  </si>
  <si>
    <t>на  2024 год</t>
  </si>
  <si>
    <t xml:space="preserve">2023 год </t>
  </si>
  <si>
    <t>2024 год 
( на последнюю дату)</t>
  </si>
  <si>
    <t xml:space="preserve">Отклонение утвержденного плана с учетом уточнения на 2024год  от кассового исполнения 2023 года </t>
  </si>
  <si>
    <t xml:space="preserve">План с учетом уточнения на 2024 год </t>
  </si>
  <si>
    <t>2024 год , рублей</t>
  </si>
  <si>
    <r>
      <t xml:space="preserve">Таблица к уточнению местного  бюджета   по расходам на финансовое обеспечение деятельности органов местного самоуправления </t>
    </r>
    <r>
      <rPr>
        <sz val="11"/>
        <color theme="1"/>
        <rFont val="Times New Roman"/>
        <family val="1"/>
        <charset val="204"/>
      </rPr>
      <t>(сессия 27.03.24)</t>
    </r>
  </si>
  <si>
    <t>-</t>
  </si>
  <si>
    <t>Эксплуатация и содержание имущества, находящегося в муниципальной собственности, арендованного недвижимого имущества</t>
  </si>
  <si>
    <t>001 0113 01 4 00 80930</t>
  </si>
  <si>
    <t>Администрация Рогнединского района,                                                                                                                                                                                                                                                     достижение показателей деятельности органов исполнительной власти субъектов Российской Федерации</t>
  </si>
  <si>
    <t xml:space="preserve"> 001 0104  01 4 00 55490</t>
  </si>
  <si>
    <t>121</t>
  </si>
  <si>
    <t>129</t>
  </si>
  <si>
    <t>3</t>
  </si>
  <si>
    <t>Отдел образования,                                                                                                                                                                                                                                                                                                                 достижение показателей деятельности органов исполнительной власти субъектов Российской Федерации</t>
  </si>
  <si>
    <t>003 07 09  01 4 00 55490</t>
  </si>
  <si>
    <t>4</t>
  </si>
  <si>
    <t xml:space="preserve"> 003 0709  01 4 00 55490</t>
  </si>
  <si>
    <t>5</t>
  </si>
  <si>
    <t>Финансовый отдел,                                                                                                                                                                                                                                                                                                                              достижение показателей деятельности органов исполнительной власти субъектов Российской Федерации</t>
  </si>
  <si>
    <t xml:space="preserve"> 005 01 06  01 4 00 55490</t>
  </si>
  <si>
    <t>6</t>
  </si>
  <si>
    <t>Расходы в связи с выделенными средствами за достижение показателей деятельности органов исполнительной власти  в 2024 году</t>
  </si>
  <si>
    <t>Организация и проведенние выборов и референдумов</t>
  </si>
  <si>
    <t>001 0107 00 0 00 80060</t>
  </si>
  <si>
    <t>880</t>
  </si>
  <si>
    <t>Увеличение  в связи с необходимостью обеспечения выборов в ОМСУ в сентябре 2024 года</t>
  </si>
  <si>
    <t>Уменьшение в связи с необходимостью обеспечения выборов в ОМСУ в сентябре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</si>
</sst>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rgb="FFF5F5F5"/>
      </patternFill>
    </fill>
    <fill>
      <patternFill patternType="solid">
        <fgColor theme="0"/>
        <bgColor rgb="FFD8E4BC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4">
    <xf numFmtId="0" fontId="0" fillId="0" borderId="0"/>
    <xf numFmtId="0" fontId="2" fillId="0" borderId="0"/>
    <xf numFmtId="0" fontId="3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6">
      <alignment horizontal="center" vertical="center" wrapText="1"/>
    </xf>
    <xf numFmtId="49" fontId="3" fillId="0" borderId="6">
      <alignment horizontal="center" vertical="top" shrinkToFit="1"/>
    </xf>
    <xf numFmtId="4" fontId="5" fillId="2" borderId="6">
      <alignment horizontal="right" vertical="top" shrinkToFit="1"/>
    </xf>
    <xf numFmtId="10" fontId="5" fillId="2" borderId="6">
      <alignment horizontal="right" vertical="top" shrinkToFit="1"/>
    </xf>
    <xf numFmtId="0" fontId="3" fillId="0" borderId="0">
      <alignment horizontal="left" wrapText="1"/>
    </xf>
    <xf numFmtId="0" fontId="5" fillId="0" borderId="6">
      <alignment vertical="top" wrapText="1"/>
    </xf>
    <xf numFmtId="4" fontId="5" fillId="3" borderId="6">
      <alignment horizontal="right" vertical="top" shrinkToFit="1"/>
    </xf>
    <xf numFmtId="10" fontId="5" fillId="3" borderId="6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0" borderId="0">
      <alignment wrapText="1"/>
    </xf>
    <xf numFmtId="0" fontId="3" fillId="0" borderId="0">
      <alignment horizontal="right"/>
    </xf>
    <xf numFmtId="0" fontId="3" fillId="4" borderId="7"/>
    <xf numFmtId="0" fontId="3" fillId="4" borderId="8"/>
    <xf numFmtId="49" fontId="3" fillId="0" borderId="6">
      <alignment horizontal="left" vertical="top" wrapText="1" indent="2"/>
    </xf>
    <xf numFmtId="4" fontId="3" fillId="0" borderId="6">
      <alignment horizontal="right" vertical="top" shrinkToFit="1"/>
    </xf>
    <xf numFmtId="10" fontId="3" fillId="0" borderId="6">
      <alignment horizontal="right" vertical="top" shrinkToFit="1"/>
    </xf>
    <xf numFmtId="0" fontId="3" fillId="4" borderId="8">
      <alignment shrinkToFit="1"/>
    </xf>
    <xf numFmtId="0" fontId="5" fillId="0" borderId="6">
      <alignment horizontal="left"/>
    </xf>
    <xf numFmtId="0" fontId="3" fillId="4" borderId="9"/>
    <xf numFmtId="0" fontId="3" fillId="4" borderId="8">
      <alignment horizontal="center"/>
    </xf>
    <xf numFmtId="0" fontId="3" fillId="4" borderId="8">
      <alignment horizontal="left"/>
    </xf>
    <xf numFmtId="0" fontId="3" fillId="4" borderId="9">
      <alignment horizontal="center"/>
    </xf>
    <xf numFmtId="0" fontId="3" fillId="4" borderId="9">
      <alignment horizontal="left"/>
    </xf>
    <xf numFmtId="0" fontId="13" fillId="0" borderId="6">
      <alignment vertical="top" wrapText="1"/>
    </xf>
  </cellStyleXfs>
  <cellXfs count="9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9" fillId="0" borderId="10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4" fontId="9" fillId="0" borderId="0" xfId="0" applyNumberFormat="1" applyFont="1" applyFill="1" applyBorder="1" applyAlignment="1">
      <alignment horizontal="righ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vertical="center"/>
    </xf>
    <xf numFmtId="4" fontId="7" fillId="0" borderId="2" xfId="0" applyNumberFormat="1" applyFont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0" fontId="0" fillId="0" borderId="0" xfId="0" applyFont="1"/>
    <xf numFmtId="0" fontId="10" fillId="0" borderId="0" xfId="0" applyFont="1"/>
    <xf numFmtId="0" fontId="1" fillId="0" borderId="0" xfId="0" applyFont="1" applyAlignment="1">
      <alignment horizontal="center" vertical="top"/>
    </xf>
    <xf numFmtId="49" fontId="1" fillId="0" borderId="1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2" fontId="12" fillId="0" borderId="0" xfId="0" applyNumberFormat="1" applyFont="1" applyFill="1" applyBorder="1"/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16" fillId="0" borderId="0" xfId="0" applyFont="1"/>
    <xf numFmtId="0" fontId="7" fillId="0" borderId="0" xfId="0" applyFont="1"/>
    <xf numFmtId="14" fontId="7" fillId="0" borderId="0" xfId="0" applyNumberFormat="1" applyFont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wrapText="1"/>
    </xf>
    <xf numFmtId="0" fontId="7" fillId="0" borderId="0" xfId="0" applyFont="1" applyAlignment="1">
      <alignment horizontal="center"/>
    </xf>
    <xf numFmtId="2" fontId="8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4" fontId="11" fillId="0" borderId="1" xfId="0" applyNumberFormat="1" applyFont="1" applyBorder="1" applyAlignment="1">
      <alignment horizontal="center"/>
    </xf>
    <xf numFmtId="4" fontId="11" fillId="0" borderId="1" xfId="0" applyNumberFormat="1" applyFont="1" applyFill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4" fontId="11" fillId="0" borderId="1" xfId="0" applyNumberFormat="1" applyFont="1" applyBorder="1" applyAlignment="1">
      <alignment horizontal="center" wrapText="1"/>
    </xf>
    <xf numFmtId="4" fontId="0" fillId="0" borderId="1" xfId="0" applyNumberFormat="1" applyBorder="1" applyAlignment="1">
      <alignment horizontal="center"/>
    </xf>
    <xf numFmtId="4" fontId="11" fillId="0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right" vertical="center" wrapText="1"/>
    </xf>
    <xf numFmtId="49" fontId="20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0" fontId="9" fillId="6" borderId="1" xfId="0" applyFont="1" applyFill="1" applyBorder="1" applyAlignment="1">
      <alignment horizontal="justify" vertical="center" wrapText="1"/>
    </xf>
    <xf numFmtId="0" fontId="9" fillId="6" borderId="1" xfId="0" applyFont="1" applyFill="1" applyBorder="1" applyAlignment="1">
      <alignment horizontal="left" vertical="center" wrapText="1"/>
    </xf>
    <xf numFmtId="2" fontId="8" fillId="0" borderId="2" xfId="0" applyNumberFormat="1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2" fontId="8" fillId="0" borderId="13" xfId="0" applyNumberFormat="1" applyFont="1" applyBorder="1" applyAlignment="1">
      <alignment horizontal="center" vertical="top" wrapText="1"/>
    </xf>
    <xf numFmtId="2" fontId="8" fillId="0" borderId="14" xfId="0" applyNumberFormat="1" applyFont="1" applyBorder="1" applyAlignment="1">
      <alignment horizontal="center" vertical="top" wrapText="1"/>
    </xf>
    <xf numFmtId="2" fontId="8" fillId="0" borderId="15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 vertical="top"/>
    </xf>
    <xf numFmtId="0" fontId="7" fillId="0" borderId="12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top"/>
    </xf>
    <xf numFmtId="0" fontId="17" fillId="0" borderId="0" xfId="0" applyFont="1" applyAlignment="1">
      <alignment horizontal="center" vertical="top"/>
    </xf>
    <xf numFmtId="49" fontId="7" fillId="0" borderId="2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</cellXfs>
  <cellStyles count="34">
    <cellStyle name="br" xfId="13"/>
    <cellStyle name="col" xfId="14"/>
    <cellStyle name="style0" xfId="15"/>
    <cellStyle name="td" xfId="16"/>
    <cellStyle name="tr" xfId="17"/>
    <cellStyle name="xl21" xfId="18"/>
    <cellStyle name="xl22" xfId="19"/>
    <cellStyle name="xl23" xfId="2"/>
    <cellStyle name="xl24" xfId="3"/>
    <cellStyle name="xl25" xfId="4"/>
    <cellStyle name="xl26" xfId="20"/>
    <cellStyle name="xl27" xfId="21"/>
    <cellStyle name="xl28" xfId="5"/>
    <cellStyle name="xl29" xfId="22"/>
    <cellStyle name="xl30" xfId="23"/>
    <cellStyle name="xl31" xfId="6"/>
    <cellStyle name="xl32" xfId="24"/>
    <cellStyle name="xl33" xfId="25"/>
    <cellStyle name="xl34" xfId="26"/>
    <cellStyle name="xl35" xfId="27"/>
    <cellStyle name="xl36" xfId="7"/>
    <cellStyle name="xl37" xfId="8"/>
    <cellStyle name="xl38" xfId="28"/>
    <cellStyle name="xl39" xfId="9"/>
    <cellStyle name="xl40" xfId="10"/>
    <cellStyle name="xl41" xfId="11"/>
    <cellStyle name="xl42" xfId="12"/>
    <cellStyle name="xl43" xfId="29"/>
    <cellStyle name="xl44" xfId="30"/>
    <cellStyle name="xl45" xfId="31"/>
    <cellStyle name="xl46" xfId="32"/>
    <cellStyle name="xl61" xfId="33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topLeftCell="A28" workbookViewId="0">
      <selection activeCell="D34" sqref="D34"/>
    </sheetView>
  </sheetViews>
  <sheetFormatPr defaultColWidth="9.140625" defaultRowHeight="12.75" x14ac:dyDescent="0.2"/>
  <cols>
    <col min="1" max="1" width="5" style="19" customWidth="1"/>
    <col min="2" max="2" width="25" style="19" customWidth="1"/>
    <col min="3" max="3" width="23.42578125" style="19" customWidth="1"/>
    <col min="4" max="4" width="22.5703125" style="19" customWidth="1"/>
    <col min="5" max="5" width="16.5703125" style="19" customWidth="1"/>
    <col min="6" max="6" width="14.85546875" style="19" customWidth="1"/>
    <col min="7" max="7" width="16.42578125" style="19" customWidth="1"/>
    <col min="8" max="8" width="15.5703125" style="19" customWidth="1"/>
    <col min="9" max="9" width="15.7109375" style="19" customWidth="1"/>
    <col min="10" max="10" width="21" style="19" customWidth="1"/>
    <col min="11" max="11" width="18.5703125" style="19" customWidth="1"/>
    <col min="12" max="12" width="22.42578125" style="19" customWidth="1"/>
    <col min="13" max="13" width="14.28515625" style="19" customWidth="1"/>
    <col min="14" max="14" width="41.7109375" style="19" customWidth="1"/>
    <col min="15" max="16384" width="9.140625" style="19"/>
  </cols>
  <sheetData>
    <row r="1" spans="1:14" s="18" customFormat="1" ht="15" x14ac:dyDescent="0.25">
      <c r="A1" s="76" t="s">
        <v>51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</row>
    <row r="2" spans="1:14" ht="14.25" x14ac:dyDescent="0.2">
      <c r="A2" s="20"/>
      <c r="B2" s="76" t="s">
        <v>45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</row>
    <row r="3" spans="1:14" x14ac:dyDescent="0.2">
      <c r="A3" s="77" t="s">
        <v>36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</row>
    <row r="4" spans="1:14" ht="14.45" customHeight="1" x14ac:dyDescent="0.2">
      <c r="A4" s="87" t="s">
        <v>17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</row>
    <row r="5" spans="1:14" ht="18" customHeight="1" x14ac:dyDescent="0.2">
      <c r="A5" s="20"/>
      <c r="B5" s="77"/>
      <c r="C5" s="77"/>
      <c r="D5" s="20"/>
      <c r="E5" s="20"/>
      <c r="F5" s="20"/>
      <c r="G5" s="20"/>
      <c r="H5" s="20"/>
      <c r="I5" s="20"/>
      <c r="J5" s="20"/>
      <c r="K5" s="20"/>
      <c r="L5" s="20"/>
      <c r="M5" s="20"/>
      <c r="N5" s="38" t="s">
        <v>7</v>
      </c>
    </row>
    <row r="6" spans="1:14" ht="74.25" customHeight="1" x14ac:dyDescent="0.2">
      <c r="A6" s="78" t="s">
        <v>12</v>
      </c>
      <c r="B6" s="79" t="s">
        <v>6</v>
      </c>
      <c r="C6" s="79" t="s">
        <v>10</v>
      </c>
      <c r="D6" s="79" t="s">
        <v>1</v>
      </c>
      <c r="E6" s="79" t="s">
        <v>11</v>
      </c>
      <c r="F6" s="78" t="s">
        <v>46</v>
      </c>
      <c r="G6" s="78"/>
      <c r="H6" s="79" t="s">
        <v>47</v>
      </c>
      <c r="I6" s="78"/>
      <c r="J6" s="79" t="s">
        <v>0</v>
      </c>
      <c r="K6" s="80" t="s">
        <v>49</v>
      </c>
      <c r="L6" s="79" t="s">
        <v>48</v>
      </c>
      <c r="M6" s="79"/>
      <c r="N6" s="79" t="s">
        <v>2</v>
      </c>
    </row>
    <row r="7" spans="1:14" ht="30" customHeight="1" x14ac:dyDescent="0.2">
      <c r="A7" s="78"/>
      <c r="B7" s="79"/>
      <c r="C7" s="79"/>
      <c r="D7" s="79"/>
      <c r="E7" s="79"/>
      <c r="F7" s="27" t="s">
        <v>3</v>
      </c>
      <c r="G7" s="27" t="s">
        <v>4</v>
      </c>
      <c r="H7" s="27" t="s">
        <v>5</v>
      </c>
      <c r="I7" s="27" t="s">
        <v>4</v>
      </c>
      <c r="J7" s="79"/>
      <c r="K7" s="81"/>
      <c r="L7" s="28" t="s">
        <v>8</v>
      </c>
      <c r="M7" s="28" t="s">
        <v>9</v>
      </c>
      <c r="N7" s="79"/>
    </row>
    <row r="8" spans="1:14" ht="100.15" hidden="1" customHeight="1" x14ac:dyDescent="0.2">
      <c r="A8" s="22"/>
      <c r="B8" s="23"/>
      <c r="C8" s="21"/>
      <c r="D8" s="21"/>
      <c r="E8" s="1"/>
      <c r="F8" s="4"/>
      <c r="G8" s="4"/>
      <c r="H8" s="4"/>
      <c r="I8" s="4"/>
      <c r="J8" s="7"/>
      <c r="K8" s="4"/>
      <c r="L8" s="3"/>
      <c r="M8" s="3" t="e">
        <f t="shared" ref="M8:M20" si="0">K8/G8*100</f>
        <v>#DIV/0!</v>
      </c>
      <c r="N8" s="2"/>
    </row>
    <row r="9" spans="1:14" ht="101.45" hidden="1" customHeight="1" x14ac:dyDescent="0.2">
      <c r="A9" s="22"/>
      <c r="B9" s="23"/>
      <c r="C9" s="21"/>
      <c r="D9" s="21"/>
      <c r="E9" s="1"/>
      <c r="F9" s="4"/>
      <c r="G9" s="4"/>
      <c r="H9" s="4"/>
      <c r="I9" s="4"/>
      <c r="J9" s="5"/>
      <c r="K9" s="4"/>
      <c r="L9" s="4"/>
      <c r="M9" s="3" t="e">
        <f t="shared" si="0"/>
        <v>#DIV/0!</v>
      </c>
      <c r="N9" s="2"/>
    </row>
    <row r="10" spans="1:14" ht="102.6" hidden="1" customHeight="1" x14ac:dyDescent="0.2">
      <c r="A10" s="22"/>
      <c r="B10" s="23"/>
      <c r="C10" s="21"/>
      <c r="D10" s="21"/>
      <c r="E10" s="1"/>
      <c r="F10" s="4"/>
      <c r="G10" s="4"/>
      <c r="H10" s="4"/>
      <c r="I10" s="4"/>
      <c r="J10" s="5"/>
      <c r="K10" s="4"/>
      <c r="L10" s="4"/>
      <c r="M10" s="3" t="e">
        <f t="shared" si="0"/>
        <v>#DIV/0!</v>
      </c>
      <c r="N10" s="2"/>
    </row>
    <row r="11" spans="1:14" ht="100.15" hidden="1" customHeight="1" x14ac:dyDescent="0.2">
      <c r="A11" s="22"/>
      <c r="B11" s="23"/>
      <c r="C11" s="21"/>
      <c r="D11" s="21"/>
      <c r="E11" s="1"/>
      <c r="F11" s="4"/>
      <c r="G11" s="4"/>
      <c r="H11" s="4"/>
      <c r="I11" s="4"/>
      <c r="J11" s="7"/>
      <c r="K11" s="4"/>
      <c r="L11" s="4"/>
      <c r="M11" s="3" t="e">
        <f t="shared" si="0"/>
        <v>#DIV/0!</v>
      </c>
      <c r="N11" s="2"/>
    </row>
    <row r="12" spans="1:14" ht="100.15" hidden="1" customHeight="1" x14ac:dyDescent="0.2">
      <c r="A12" s="22"/>
      <c r="B12" s="23"/>
      <c r="C12" s="21"/>
      <c r="D12" s="21"/>
      <c r="E12" s="1"/>
      <c r="F12" s="4"/>
      <c r="G12" s="4"/>
      <c r="H12" s="4"/>
      <c r="I12" s="4"/>
      <c r="J12" s="7"/>
      <c r="K12" s="4"/>
      <c r="L12" s="4"/>
      <c r="M12" s="3" t="e">
        <f t="shared" si="0"/>
        <v>#DIV/0!</v>
      </c>
      <c r="N12" s="2"/>
    </row>
    <row r="13" spans="1:14" ht="27" hidden="1" customHeight="1" x14ac:dyDescent="0.2">
      <c r="A13" s="84"/>
      <c r="B13" s="85"/>
      <c r="C13" s="21"/>
      <c r="D13" s="8"/>
      <c r="E13" s="6"/>
      <c r="F13" s="3"/>
      <c r="G13" s="3"/>
      <c r="H13" s="3"/>
      <c r="I13" s="3"/>
      <c r="J13" s="3"/>
      <c r="K13" s="3"/>
      <c r="L13" s="3"/>
      <c r="M13" s="3" t="e">
        <f t="shared" si="0"/>
        <v>#DIV/0!</v>
      </c>
      <c r="N13" s="9"/>
    </row>
    <row r="14" spans="1:14" ht="85.15" hidden="1" customHeight="1" x14ac:dyDescent="0.2">
      <c r="A14" s="8"/>
      <c r="B14" s="88" t="s">
        <v>52</v>
      </c>
      <c r="C14" s="24"/>
      <c r="D14" s="24"/>
      <c r="E14" s="1"/>
      <c r="F14" s="4"/>
      <c r="G14" s="4"/>
      <c r="H14" s="4"/>
      <c r="I14" s="4"/>
      <c r="J14" s="17"/>
      <c r="K14" s="4"/>
      <c r="L14" s="4"/>
      <c r="M14" s="3" t="e">
        <f t="shared" si="0"/>
        <v>#DIV/0!</v>
      </c>
      <c r="N14" s="2"/>
    </row>
    <row r="15" spans="1:14" ht="115.15" hidden="1" customHeight="1" x14ac:dyDescent="0.2">
      <c r="A15" s="8"/>
      <c r="B15" s="89"/>
      <c r="C15" s="24"/>
      <c r="D15" s="24"/>
      <c r="E15" s="1"/>
      <c r="F15" s="4"/>
      <c r="G15" s="4"/>
      <c r="H15" s="4"/>
      <c r="I15" s="4"/>
      <c r="J15" s="17"/>
      <c r="K15" s="4">
        <f t="shared" ref="K15:K16" si="1">H15+J15</f>
        <v>0</v>
      </c>
      <c r="L15" s="4">
        <f t="shared" ref="L15:L16" si="2">K15-G15</f>
        <v>0</v>
      </c>
      <c r="M15" s="3" t="e">
        <f t="shared" si="0"/>
        <v>#DIV/0!</v>
      </c>
      <c r="N15" s="2"/>
    </row>
    <row r="16" spans="1:14" ht="78.599999999999994" hidden="1" customHeight="1" x14ac:dyDescent="0.2">
      <c r="A16" s="8"/>
      <c r="B16" s="89"/>
      <c r="C16" s="24"/>
      <c r="D16" s="24"/>
      <c r="E16" s="1"/>
      <c r="F16" s="4"/>
      <c r="G16" s="4"/>
      <c r="H16" s="4"/>
      <c r="I16" s="4"/>
      <c r="J16" s="17"/>
      <c r="K16" s="4">
        <f t="shared" si="1"/>
        <v>0</v>
      </c>
      <c r="L16" s="4">
        <f t="shared" si="2"/>
        <v>0</v>
      </c>
      <c r="M16" s="3" t="e">
        <f t="shared" si="0"/>
        <v>#DIV/0!</v>
      </c>
      <c r="N16" s="2"/>
    </row>
    <row r="17" spans="1:14" ht="85.15" hidden="1" customHeight="1" x14ac:dyDescent="0.2">
      <c r="A17" s="8"/>
      <c r="B17" s="89"/>
      <c r="C17" s="24"/>
      <c r="D17" s="24"/>
      <c r="E17" s="1"/>
      <c r="F17" s="4"/>
      <c r="G17" s="4"/>
      <c r="H17" s="4"/>
      <c r="I17" s="4"/>
      <c r="J17" s="17"/>
      <c r="K17" s="4"/>
      <c r="L17" s="4"/>
      <c r="M17" s="3" t="e">
        <f t="shared" si="0"/>
        <v>#DIV/0!</v>
      </c>
      <c r="N17" s="2"/>
    </row>
    <row r="18" spans="1:14" ht="85.15" hidden="1" customHeight="1" x14ac:dyDescent="0.2">
      <c r="A18" s="8"/>
      <c r="B18" s="89"/>
      <c r="C18" s="24"/>
      <c r="D18" s="24"/>
      <c r="E18" s="1"/>
      <c r="F18" s="4"/>
      <c r="G18" s="4"/>
      <c r="H18" s="4"/>
      <c r="I18" s="4"/>
      <c r="J18" s="17"/>
      <c r="K18" s="4"/>
      <c r="L18" s="4"/>
      <c r="M18" s="3" t="e">
        <f t="shared" si="0"/>
        <v>#DIV/0!</v>
      </c>
      <c r="N18" s="2"/>
    </row>
    <row r="19" spans="1:14" ht="85.9" hidden="1" customHeight="1" x14ac:dyDescent="0.2">
      <c r="A19" s="8"/>
      <c r="B19" s="89"/>
      <c r="C19" s="24"/>
      <c r="D19" s="24"/>
      <c r="E19" s="1"/>
      <c r="F19" s="4"/>
      <c r="G19" s="4"/>
      <c r="H19" s="4"/>
      <c r="I19" s="4"/>
      <c r="J19" s="17"/>
      <c r="K19" s="4"/>
      <c r="L19" s="4"/>
      <c r="M19" s="3" t="e">
        <f t="shared" si="0"/>
        <v>#DIV/0!</v>
      </c>
      <c r="N19" s="2"/>
    </row>
    <row r="20" spans="1:14" ht="80.45" hidden="1" customHeight="1" x14ac:dyDescent="0.2">
      <c r="A20" s="8"/>
      <c r="B20" s="89"/>
      <c r="C20" s="24"/>
      <c r="D20" s="24"/>
      <c r="E20" s="1"/>
      <c r="F20" s="4"/>
      <c r="G20" s="4"/>
      <c r="H20" s="4"/>
      <c r="I20" s="4"/>
      <c r="J20" s="17"/>
      <c r="K20" s="4"/>
      <c r="L20" s="4"/>
      <c r="M20" s="3" t="e">
        <f t="shared" si="0"/>
        <v>#DIV/0!</v>
      </c>
      <c r="N20" s="2"/>
    </row>
    <row r="21" spans="1:14" ht="120.75" customHeight="1" x14ac:dyDescent="0.2">
      <c r="A21" s="8" t="s">
        <v>33</v>
      </c>
      <c r="B21" s="90"/>
      <c r="C21" s="24" t="s">
        <v>52</v>
      </c>
      <c r="D21" s="24" t="s">
        <v>52</v>
      </c>
      <c r="E21" s="1"/>
      <c r="F21" s="4"/>
      <c r="G21" s="4"/>
      <c r="H21" s="4"/>
      <c r="I21" s="4"/>
      <c r="J21" s="17"/>
      <c r="K21" s="25">
        <f>H21+J21</f>
        <v>0</v>
      </c>
      <c r="L21" s="4">
        <f>K21-G21</f>
        <v>0</v>
      </c>
      <c r="M21" s="3" t="e">
        <f>K21/G21%</f>
        <v>#DIV/0!</v>
      </c>
      <c r="N21" s="10"/>
    </row>
    <row r="22" spans="1:14" ht="106.5" hidden="1" customHeight="1" x14ac:dyDescent="0.2">
      <c r="A22" s="88" t="s">
        <v>13</v>
      </c>
      <c r="B22" s="93"/>
      <c r="C22" s="96"/>
      <c r="D22" s="12"/>
      <c r="E22" s="13"/>
      <c r="F22" s="14"/>
      <c r="G22" s="14"/>
      <c r="H22" s="14"/>
      <c r="I22" s="14"/>
      <c r="J22" s="17"/>
      <c r="K22" s="15"/>
      <c r="L22" s="14"/>
      <c r="M22" s="16"/>
      <c r="N22" s="10"/>
    </row>
    <row r="23" spans="1:14" ht="174" hidden="1" customHeight="1" x14ac:dyDescent="0.2">
      <c r="A23" s="91"/>
      <c r="B23" s="94"/>
      <c r="C23" s="96"/>
      <c r="D23" s="12"/>
      <c r="E23" s="13"/>
      <c r="F23" s="14"/>
      <c r="G23" s="14"/>
      <c r="H23" s="14"/>
      <c r="I23" s="14"/>
      <c r="J23" s="11"/>
      <c r="K23" s="15"/>
      <c r="L23" s="14"/>
      <c r="M23" s="16"/>
      <c r="N23" s="10"/>
    </row>
    <row r="24" spans="1:14" ht="82.5" hidden="1" customHeight="1" x14ac:dyDescent="0.2">
      <c r="A24" s="92"/>
      <c r="B24" s="95"/>
      <c r="C24" s="96"/>
      <c r="D24" s="21"/>
      <c r="E24" s="1"/>
      <c r="F24" s="4"/>
      <c r="G24" s="4"/>
      <c r="H24" s="4"/>
      <c r="I24" s="4"/>
      <c r="J24" s="17"/>
      <c r="K24" s="15"/>
      <c r="L24" s="14"/>
      <c r="M24" s="16"/>
      <c r="N24" s="10"/>
    </row>
    <row r="25" spans="1:14" ht="27" customHeight="1" x14ac:dyDescent="0.2">
      <c r="A25" s="82" t="s">
        <v>14</v>
      </c>
      <c r="B25" s="83"/>
      <c r="C25" s="21"/>
      <c r="D25" s="8"/>
      <c r="E25" s="6"/>
      <c r="F25" s="3">
        <f>F21</f>
        <v>0</v>
      </c>
      <c r="G25" s="3">
        <f t="shared" ref="G25:M25" si="3">G21</f>
        <v>0</v>
      </c>
      <c r="H25" s="3">
        <f t="shared" si="3"/>
        <v>0</v>
      </c>
      <c r="I25" s="3">
        <f t="shared" si="3"/>
        <v>0</v>
      </c>
      <c r="J25" s="3">
        <f t="shared" si="3"/>
        <v>0</v>
      </c>
      <c r="K25" s="3">
        <f t="shared" si="3"/>
        <v>0</v>
      </c>
      <c r="L25" s="3">
        <f t="shared" si="3"/>
        <v>0</v>
      </c>
      <c r="M25" s="3" t="e">
        <f t="shared" si="3"/>
        <v>#DIV/0!</v>
      </c>
      <c r="N25" s="9"/>
    </row>
    <row r="27" spans="1:14" ht="27" customHeight="1" x14ac:dyDescent="0.25">
      <c r="B27" s="86" t="s">
        <v>18</v>
      </c>
      <c r="C27" s="86"/>
      <c r="D27" s="86"/>
      <c r="E27" s="86"/>
      <c r="F27" s="86"/>
      <c r="G27" s="86"/>
      <c r="H27" s="86"/>
      <c r="I27" s="86"/>
      <c r="J27" s="86"/>
      <c r="K27" s="26"/>
      <c r="L27" s="26"/>
    </row>
    <row r="28" spans="1:14" ht="22.9" customHeight="1" x14ac:dyDescent="0.2">
      <c r="B28" s="74" t="s">
        <v>50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</row>
    <row r="29" spans="1:14" ht="61.5" customHeight="1" x14ac:dyDescent="0.2">
      <c r="B29" s="70" t="s">
        <v>19</v>
      </c>
      <c r="C29" s="70"/>
      <c r="D29" s="68" t="s">
        <v>35</v>
      </c>
      <c r="E29" s="70" t="s">
        <v>20</v>
      </c>
      <c r="F29" s="70" t="s">
        <v>21</v>
      </c>
      <c r="G29" s="71" t="s">
        <v>34</v>
      </c>
      <c r="H29" s="72"/>
      <c r="I29" s="72"/>
      <c r="J29" s="73"/>
      <c r="K29" s="68" t="s">
        <v>22</v>
      </c>
      <c r="L29" s="68" t="s">
        <v>23</v>
      </c>
    </row>
    <row r="30" spans="1:14" ht="78.75" customHeight="1" x14ac:dyDescent="0.2">
      <c r="B30" s="70" t="s">
        <v>24</v>
      </c>
      <c r="C30" s="29" t="s">
        <v>25</v>
      </c>
      <c r="D30" s="69"/>
      <c r="E30" s="70"/>
      <c r="F30" s="70"/>
      <c r="G30" s="39" t="s">
        <v>41</v>
      </c>
      <c r="H30" s="39" t="s">
        <v>42</v>
      </c>
      <c r="I30" s="29"/>
      <c r="J30" s="30" t="s">
        <v>26</v>
      </c>
      <c r="K30" s="69"/>
      <c r="L30" s="69"/>
    </row>
    <row r="31" spans="1:14" ht="14.25" x14ac:dyDescent="0.2">
      <c r="B31" s="70"/>
      <c r="C31" s="31" t="s">
        <v>33</v>
      </c>
      <c r="D31" s="31">
        <v>2</v>
      </c>
      <c r="E31" s="31">
        <v>3</v>
      </c>
      <c r="F31" s="31" t="s">
        <v>27</v>
      </c>
      <c r="G31" s="31">
        <v>5</v>
      </c>
      <c r="H31" s="31">
        <v>6</v>
      </c>
      <c r="I31" s="32">
        <v>7</v>
      </c>
      <c r="J31" s="32" t="s">
        <v>28</v>
      </c>
      <c r="K31" s="32" t="s">
        <v>29</v>
      </c>
      <c r="L31" s="32" t="s">
        <v>30</v>
      </c>
    </row>
    <row r="32" spans="1:14" ht="57" x14ac:dyDescent="0.25">
      <c r="B32" s="36" t="s">
        <v>31</v>
      </c>
      <c r="C32" s="41">
        <v>38642773</v>
      </c>
      <c r="D32" s="41">
        <v>29158355</v>
      </c>
      <c r="E32" s="42"/>
      <c r="F32" s="41">
        <f>D32+E32</f>
        <v>29158355</v>
      </c>
      <c r="G32" s="41">
        <v>0</v>
      </c>
      <c r="H32" s="44">
        <v>0</v>
      </c>
      <c r="I32" s="45">
        <v>0</v>
      </c>
      <c r="J32" s="46">
        <f>G32+H32+I32</f>
        <v>0</v>
      </c>
      <c r="K32" s="46">
        <f>F32-J32</f>
        <v>29158355</v>
      </c>
      <c r="L32" s="46">
        <f>K32-C32</f>
        <v>-9484418</v>
      </c>
    </row>
    <row r="33" spans="2:12" ht="114.75" x14ac:dyDescent="0.25">
      <c r="B33" s="37" t="s">
        <v>32</v>
      </c>
      <c r="C33" s="41">
        <v>15810589</v>
      </c>
      <c r="D33" s="41">
        <v>10403529</v>
      </c>
      <c r="E33" s="43">
        <v>0</v>
      </c>
      <c r="F33" s="41">
        <f>D33+E33</f>
        <v>10403529</v>
      </c>
      <c r="G33" s="41">
        <v>0</v>
      </c>
      <c r="H33" s="41">
        <v>0</v>
      </c>
      <c r="I33" s="41">
        <v>0</v>
      </c>
      <c r="J33" s="46">
        <f>G33+H33+I33</f>
        <v>0</v>
      </c>
      <c r="K33" s="46">
        <f>F33-J33</f>
        <v>10403529</v>
      </c>
      <c r="L33" s="46">
        <f>K33-C33</f>
        <v>-5407060</v>
      </c>
    </row>
    <row r="36" spans="2:12" x14ac:dyDescent="0.2">
      <c r="B36" s="33"/>
      <c r="C36" s="33"/>
      <c r="D36" s="33"/>
    </row>
    <row r="37" spans="2:12" x14ac:dyDescent="0.2">
      <c r="B37" s="75" t="s">
        <v>37</v>
      </c>
      <c r="C37" s="75"/>
      <c r="D37" s="75"/>
      <c r="E37" s="19" t="s">
        <v>38</v>
      </c>
    </row>
    <row r="38" spans="2:12" x14ac:dyDescent="0.2">
      <c r="B38" s="34"/>
      <c r="C38" s="34"/>
      <c r="D38" s="34"/>
    </row>
    <row r="39" spans="2:12" x14ac:dyDescent="0.2">
      <c r="B39" s="34" t="s">
        <v>16</v>
      </c>
      <c r="C39" s="40" t="s">
        <v>39</v>
      </c>
      <c r="D39" s="34"/>
    </row>
    <row r="40" spans="2:12" x14ac:dyDescent="0.2">
      <c r="B40" s="34" t="s">
        <v>15</v>
      </c>
      <c r="C40" s="40" t="s">
        <v>40</v>
      </c>
      <c r="D40" s="34"/>
    </row>
    <row r="41" spans="2:12" x14ac:dyDescent="0.2">
      <c r="B41" s="34"/>
      <c r="C41" s="35"/>
      <c r="D41" s="34"/>
    </row>
  </sheetData>
  <mergeCells count="33">
    <mergeCell ref="A25:B25"/>
    <mergeCell ref="A13:B13"/>
    <mergeCell ref="B27:J27"/>
    <mergeCell ref="B2:N2"/>
    <mergeCell ref="A4:N4"/>
    <mergeCell ref="A3:N3"/>
    <mergeCell ref="B14:B21"/>
    <mergeCell ref="A22:A24"/>
    <mergeCell ref="B22:B24"/>
    <mergeCell ref="C22:C24"/>
    <mergeCell ref="B28:L28"/>
    <mergeCell ref="L29:L30"/>
    <mergeCell ref="B37:D37"/>
    <mergeCell ref="A1:N1"/>
    <mergeCell ref="B5:C5"/>
    <mergeCell ref="A6:A7"/>
    <mergeCell ref="B6:B7"/>
    <mergeCell ref="C6:C7"/>
    <mergeCell ref="D6:D7"/>
    <mergeCell ref="E6:E7"/>
    <mergeCell ref="F6:G6"/>
    <mergeCell ref="H6:I6"/>
    <mergeCell ref="J6:J7"/>
    <mergeCell ref="K6:K7"/>
    <mergeCell ref="L6:M6"/>
    <mergeCell ref="N6:N7"/>
    <mergeCell ref="K29:K30"/>
    <mergeCell ref="B30:B31"/>
    <mergeCell ref="F29:F30"/>
    <mergeCell ref="E29:E30"/>
    <mergeCell ref="D29:D30"/>
    <mergeCell ref="B29:C29"/>
    <mergeCell ref="G29:J29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abSelected="1" topLeftCell="E1" workbookViewId="0">
      <selection activeCell="L22" sqref="L22"/>
    </sheetView>
  </sheetViews>
  <sheetFormatPr defaultColWidth="9.140625" defaultRowHeight="12.75" x14ac:dyDescent="0.2"/>
  <cols>
    <col min="1" max="1" width="5" style="19" customWidth="1"/>
    <col min="2" max="2" width="25" style="19" customWidth="1"/>
    <col min="3" max="3" width="23.42578125" style="19" customWidth="1"/>
    <col min="4" max="4" width="22.5703125" style="19" customWidth="1"/>
    <col min="5" max="5" width="16.5703125" style="19" customWidth="1"/>
    <col min="6" max="6" width="14.85546875" style="19" customWidth="1"/>
    <col min="7" max="7" width="16.42578125" style="19" customWidth="1"/>
    <col min="8" max="8" width="15.5703125" style="19" customWidth="1"/>
    <col min="9" max="9" width="15.7109375" style="19" customWidth="1"/>
    <col min="10" max="10" width="21" style="19" customWidth="1"/>
    <col min="11" max="11" width="18.5703125" style="19" customWidth="1"/>
    <col min="12" max="12" width="22.42578125" style="19" customWidth="1"/>
    <col min="13" max="13" width="14.28515625" style="19" customWidth="1"/>
    <col min="14" max="14" width="41.7109375" style="19" customWidth="1"/>
    <col min="15" max="16384" width="9.140625" style="19"/>
  </cols>
  <sheetData>
    <row r="1" spans="1:14" s="18" customFormat="1" ht="15" x14ac:dyDescent="0.25">
      <c r="A1" s="76" t="s">
        <v>43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</row>
    <row r="2" spans="1:14" ht="14.25" x14ac:dyDescent="0.2">
      <c r="A2" s="20"/>
      <c r="B2" s="76" t="s">
        <v>45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</row>
    <row r="3" spans="1:14" x14ac:dyDescent="0.2">
      <c r="A3" s="77" t="s">
        <v>36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</row>
    <row r="4" spans="1:14" ht="14.45" customHeight="1" x14ac:dyDescent="0.2">
      <c r="A4" s="87" t="s">
        <v>17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</row>
    <row r="5" spans="1:14" ht="18" customHeight="1" x14ac:dyDescent="0.2">
      <c r="A5" s="20"/>
      <c r="B5" s="77"/>
      <c r="C5" s="77"/>
      <c r="D5" s="20"/>
      <c r="E5" s="20"/>
      <c r="F5" s="20"/>
      <c r="G5" s="20"/>
      <c r="H5" s="20"/>
      <c r="I5" s="20"/>
      <c r="J5" s="20"/>
      <c r="K5" s="20"/>
      <c r="L5" s="20"/>
      <c r="M5" s="20"/>
      <c r="N5" s="38" t="s">
        <v>7</v>
      </c>
    </row>
    <row r="6" spans="1:14" ht="74.25" customHeight="1" x14ac:dyDescent="0.2">
      <c r="A6" s="78" t="s">
        <v>12</v>
      </c>
      <c r="B6" s="79" t="s">
        <v>6</v>
      </c>
      <c r="C6" s="79" t="s">
        <v>10</v>
      </c>
      <c r="D6" s="79" t="s">
        <v>1</v>
      </c>
      <c r="E6" s="79" t="s">
        <v>11</v>
      </c>
      <c r="F6" s="78" t="s">
        <v>46</v>
      </c>
      <c r="G6" s="78"/>
      <c r="H6" s="79" t="s">
        <v>47</v>
      </c>
      <c r="I6" s="78"/>
      <c r="J6" s="79" t="s">
        <v>0</v>
      </c>
      <c r="K6" s="80" t="s">
        <v>49</v>
      </c>
      <c r="L6" s="79" t="s">
        <v>48</v>
      </c>
      <c r="M6" s="79"/>
      <c r="N6" s="79" t="s">
        <v>2</v>
      </c>
    </row>
    <row r="7" spans="1:14" ht="30" customHeight="1" x14ac:dyDescent="0.2">
      <c r="A7" s="78"/>
      <c r="B7" s="79"/>
      <c r="C7" s="79"/>
      <c r="D7" s="79"/>
      <c r="E7" s="79"/>
      <c r="F7" s="47" t="s">
        <v>3</v>
      </c>
      <c r="G7" s="47" t="s">
        <v>4</v>
      </c>
      <c r="H7" s="47" t="s">
        <v>5</v>
      </c>
      <c r="I7" s="47" t="s">
        <v>4</v>
      </c>
      <c r="J7" s="79"/>
      <c r="K7" s="81"/>
      <c r="L7" s="48" t="s">
        <v>8</v>
      </c>
      <c r="M7" s="48" t="s">
        <v>9</v>
      </c>
      <c r="N7" s="79"/>
    </row>
    <row r="8" spans="1:14" ht="100.15" hidden="1" customHeight="1" x14ac:dyDescent="0.2">
      <c r="A8" s="49"/>
      <c r="B8" s="50"/>
      <c r="C8" s="51"/>
      <c r="D8" s="51"/>
      <c r="E8" s="1"/>
      <c r="F8" s="4"/>
      <c r="G8" s="4"/>
      <c r="H8" s="4"/>
      <c r="I8" s="4"/>
      <c r="J8" s="7"/>
      <c r="K8" s="4"/>
      <c r="L8" s="3"/>
      <c r="M8" s="3" t="e">
        <f t="shared" ref="M8:M13" si="0">K8/G8*100</f>
        <v>#DIV/0!</v>
      </c>
      <c r="N8" s="2"/>
    </row>
    <row r="9" spans="1:14" ht="101.45" hidden="1" customHeight="1" x14ac:dyDescent="0.2">
      <c r="A9" s="49"/>
      <c r="B9" s="50"/>
      <c r="C9" s="51"/>
      <c r="D9" s="51"/>
      <c r="E9" s="1"/>
      <c r="F9" s="4"/>
      <c r="G9" s="4"/>
      <c r="H9" s="4"/>
      <c r="I9" s="4"/>
      <c r="J9" s="5"/>
      <c r="K9" s="4"/>
      <c r="L9" s="4"/>
      <c r="M9" s="3" t="e">
        <f t="shared" si="0"/>
        <v>#DIV/0!</v>
      </c>
      <c r="N9" s="2"/>
    </row>
    <row r="10" spans="1:14" ht="102.6" hidden="1" customHeight="1" x14ac:dyDescent="0.2">
      <c r="A10" s="49"/>
      <c r="B10" s="50"/>
      <c r="C10" s="51"/>
      <c r="D10" s="51"/>
      <c r="E10" s="1"/>
      <c r="F10" s="4"/>
      <c r="G10" s="4"/>
      <c r="H10" s="4"/>
      <c r="I10" s="4"/>
      <c r="J10" s="5"/>
      <c r="K10" s="4"/>
      <c r="L10" s="4"/>
      <c r="M10" s="3" t="e">
        <f t="shared" si="0"/>
        <v>#DIV/0!</v>
      </c>
      <c r="N10" s="2"/>
    </row>
    <row r="11" spans="1:14" ht="100.15" hidden="1" customHeight="1" x14ac:dyDescent="0.2">
      <c r="A11" s="49"/>
      <c r="B11" s="50"/>
      <c r="C11" s="51"/>
      <c r="D11" s="51"/>
      <c r="E11" s="1"/>
      <c r="F11" s="4"/>
      <c r="G11" s="4"/>
      <c r="H11" s="4"/>
      <c r="I11" s="4"/>
      <c r="J11" s="7"/>
      <c r="K11" s="4"/>
      <c r="L11" s="4"/>
      <c r="M11" s="3" t="e">
        <f t="shared" si="0"/>
        <v>#DIV/0!</v>
      </c>
      <c r="N11" s="2"/>
    </row>
    <row r="12" spans="1:14" ht="100.15" hidden="1" customHeight="1" x14ac:dyDescent="0.2">
      <c r="A12" s="49"/>
      <c r="B12" s="50"/>
      <c r="C12" s="51"/>
      <c r="D12" s="51"/>
      <c r="E12" s="1"/>
      <c r="F12" s="4"/>
      <c r="G12" s="4"/>
      <c r="H12" s="4"/>
      <c r="I12" s="4"/>
      <c r="J12" s="7"/>
      <c r="K12" s="4"/>
      <c r="L12" s="4"/>
      <c r="M12" s="3" t="e">
        <f t="shared" si="0"/>
        <v>#DIV/0!</v>
      </c>
      <c r="N12" s="2"/>
    </row>
    <row r="13" spans="1:14" ht="27" hidden="1" customHeight="1" x14ac:dyDescent="0.2">
      <c r="A13" s="84"/>
      <c r="B13" s="85"/>
      <c r="C13" s="51"/>
      <c r="D13" s="8"/>
      <c r="E13" s="6"/>
      <c r="F13" s="3"/>
      <c r="G13" s="3"/>
      <c r="H13" s="3"/>
      <c r="I13" s="3"/>
      <c r="J13" s="3"/>
      <c r="K13" s="3"/>
      <c r="L13" s="3"/>
      <c r="M13" s="3" t="e">
        <f t="shared" si="0"/>
        <v>#DIV/0!</v>
      </c>
      <c r="N13" s="9"/>
    </row>
    <row r="14" spans="1:14" ht="93.75" customHeight="1" x14ac:dyDescent="0.2">
      <c r="A14" s="8" t="s">
        <v>33</v>
      </c>
      <c r="B14" s="52" t="s">
        <v>53</v>
      </c>
      <c r="C14" s="52" t="s">
        <v>54</v>
      </c>
      <c r="D14" s="53" t="s">
        <v>44</v>
      </c>
      <c r="E14" s="1">
        <v>226</v>
      </c>
      <c r="F14" s="4">
        <v>82000</v>
      </c>
      <c r="G14" s="4">
        <v>82000</v>
      </c>
      <c r="H14" s="4">
        <v>620000</v>
      </c>
      <c r="I14" s="4">
        <v>339800</v>
      </c>
      <c r="J14" s="4">
        <v>-150000</v>
      </c>
      <c r="K14" s="4">
        <f>J14+H14</f>
        <v>470000</v>
      </c>
      <c r="L14" s="4">
        <f>K14-G14</f>
        <v>388000</v>
      </c>
      <c r="M14" s="4">
        <f>K14/G14%</f>
        <v>573.17073170731703</v>
      </c>
      <c r="N14" s="59" t="s">
        <v>73</v>
      </c>
    </row>
    <row r="15" spans="1:14" ht="79.5" customHeight="1" x14ac:dyDescent="0.2">
      <c r="A15" s="8" t="s">
        <v>13</v>
      </c>
      <c r="B15" s="66" t="s">
        <v>69</v>
      </c>
      <c r="C15" s="52" t="s">
        <v>70</v>
      </c>
      <c r="D15" s="53" t="s">
        <v>71</v>
      </c>
      <c r="E15" s="1">
        <v>297</v>
      </c>
      <c r="F15" s="4">
        <v>0</v>
      </c>
      <c r="G15" s="4">
        <v>0</v>
      </c>
      <c r="H15" s="4">
        <v>0</v>
      </c>
      <c r="I15" s="4">
        <v>0</v>
      </c>
      <c r="J15" s="4">
        <v>150000</v>
      </c>
      <c r="K15" s="4">
        <f>J15+H15</f>
        <v>150000</v>
      </c>
      <c r="L15" s="4">
        <f>K15-G15</f>
        <v>150000</v>
      </c>
      <c r="M15" s="4"/>
      <c r="N15" s="67" t="s">
        <v>72</v>
      </c>
    </row>
    <row r="16" spans="1:14" ht="106.5" hidden="1" customHeight="1" x14ac:dyDescent="0.2">
      <c r="A16" s="88" t="s">
        <v>13</v>
      </c>
      <c r="B16" s="93"/>
      <c r="C16" s="96"/>
      <c r="D16" s="12"/>
      <c r="E16" s="13"/>
      <c r="F16" s="14"/>
      <c r="G16" s="14"/>
      <c r="H16" s="14"/>
      <c r="I16" s="14"/>
      <c r="J16" s="17"/>
      <c r="K16" s="15"/>
      <c r="L16" s="14"/>
      <c r="M16" s="16"/>
      <c r="N16" s="10"/>
    </row>
    <row r="17" spans="1:14" ht="174" hidden="1" customHeight="1" x14ac:dyDescent="0.2">
      <c r="A17" s="91"/>
      <c r="B17" s="94"/>
      <c r="C17" s="96"/>
      <c r="D17" s="12"/>
      <c r="E17" s="13"/>
      <c r="F17" s="14"/>
      <c r="G17" s="14"/>
      <c r="H17" s="14"/>
      <c r="I17" s="14"/>
      <c r="J17" s="11"/>
      <c r="K17" s="15"/>
      <c r="L17" s="14"/>
      <c r="M17" s="16"/>
      <c r="N17" s="10"/>
    </row>
    <row r="18" spans="1:14" ht="82.5" hidden="1" customHeight="1" x14ac:dyDescent="0.2">
      <c r="A18" s="92"/>
      <c r="B18" s="95"/>
      <c r="C18" s="96"/>
      <c r="D18" s="51"/>
      <c r="E18" s="1"/>
      <c r="F18" s="4"/>
      <c r="G18" s="4"/>
      <c r="H18" s="4"/>
      <c r="I18" s="4"/>
      <c r="J18" s="17"/>
      <c r="K18" s="15"/>
      <c r="L18" s="14"/>
      <c r="M18" s="16"/>
      <c r="N18" s="10"/>
    </row>
    <row r="19" spans="1:14" ht="27" customHeight="1" x14ac:dyDescent="0.2">
      <c r="A19" s="82" t="s">
        <v>14</v>
      </c>
      <c r="B19" s="83"/>
      <c r="C19" s="51"/>
      <c r="D19" s="8"/>
      <c r="E19" s="6"/>
      <c r="F19" s="3">
        <f>F14+F15</f>
        <v>82000</v>
      </c>
      <c r="G19" s="3">
        <f t="shared" ref="G19:K19" si="1">G14+G15</f>
        <v>82000</v>
      </c>
      <c r="H19" s="3">
        <f t="shared" si="1"/>
        <v>620000</v>
      </c>
      <c r="I19" s="3">
        <f t="shared" si="1"/>
        <v>339800</v>
      </c>
      <c r="J19" s="3">
        <f t="shared" si="1"/>
        <v>0</v>
      </c>
      <c r="K19" s="3">
        <f t="shared" si="1"/>
        <v>620000</v>
      </c>
      <c r="L19" s="3">
        <f>K19-G19</f>
        <v>538000</v>
      </c>
      <c r="M19" s="3">
        <f>K19/G19%</f>
        <v>756.09756097560978</v>
      </c>
      <c r="N19" s="9"/>
    </row>
    <row r="23" spans="1:14" x14ac:dyDescent="0.2">
      <c r="B23" s="33"/>
      <c r="C23" s="33"/>
      <c r="D23" s="33"/>
    </row>
    <row r="24" spans="1:14" x14ac:dyDescent="0.2">
      <c r="B24" s="75" t="s">
        <v>37</v>
      </c>
      <c r="C24" s="75"/>
      <c r="D24" s="75"/>
      <c r="E24" s="19" t="s">
        <v>38</v>
      </c>
    </row>
    <row r="25" spans="1:14" x14ac:dyDescent="0.2">
      <c r="B25" s="34"/>
      <c r="C25" s="34"/>
      <c r="D25" s="34"/>
    </row>
    <row r="26" spans="1:14" x14ac:dyDescent="0.2">
      <c r="B26" s="34" t="s">
        <v>16</v>
      </c>
      <c r="C26" s="40" t="s">
        <v>39</v>
      </c>
      <c r="D26" s="34"/>
    </row>
    <row r="27" spans="1:14" x14ac:dyDescent="0.2">
      <c r="B27" s="34" t="s">
        <v>15</v>
      </c>
      <c r="C27" s="40" t="s">
        <v>40</v>
      </c>
      <c r="D27" s="34"/>
    </row>
    <row r="28" spans="1:14" x14ac:dyDescent="0.2">
      <c r="B28" s="34"/>
      <c r="C28" s="35"/>
      <c r="D28" s="34"/>
    </row>
  </sheetData>
  <mergeCells count="22">
    <mergeCell ref="N6:N7"/>
    <mergeCell ref="A1:N1"/>
    <mergeCell ref="B2:N2"/>
    <mergeCell ref="A3:N3"/>
    <mergeCell ref="A4:N4"/>
    <mergeCell ref="B5:C5"/>
    <mergeCell ref="A6:A7"/>
    <mergeCell ref="B6:B7"/>
    <mergeCell ref="C6:C7"/>
    <mergeCell ref="D6:D7"/>
    <mergeCell ref="E6:E7"/>
    <mergeCell ref="F6:G6"/>
    <mergeCell ref="H6:I6"/>
    <mergeCell ref="J6:J7"/>
    <mergeCell ref="K6:K7"/>
    <mergeCell ref="L6:M6"/>
    <mergeCell ref="B24:D24"/>
    <mergeCell ref="A13:B13"/>
    <mergeCell ref="A16:A18"/>
    <mergeCell ref="B16:B18"/>
    <mergeCell ref="C16:C18"/>
    <mergeCell ref="A19:B19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workbookViewId="0">
      <selection activeCell="N20" sqref="N20"/>
    </sheetView>
  </sheetViews>
  <sheetFormatPr defaultColWidth="9.140625" defaultRowHeight="12.75" x14ac:dyDescent="0.2"/>
  <cols>
    <col min="1" max="1" width="5" style="19" customWidth="1"/>
    <col min="2" max="2" width="25" style="19" customWidth="1"/>
    <col min="3" max="3" width="23.42578125" style="19" customWidth="1"/>
    <col min="4" max="4" width="22.5703125" style="19" customWidth="1"/>
    <col min="5" max="5" width="16.5703125" style="19" customWidth="1"/>
    <col min="6" max="6" width="14.85546875" style="19" customWidth="1"/>
    <col min="7" max="7" width="16.42578125" style="19" customWidth="1"/>
    <col min="8" max="8" width="15.5703125" style="19" customWidth="1"/>
    <col min="9" max="9" width="15.7109375" style="19" customWidth="1"/>
    <col min="10" max="10" width="21" style="19" customWidth="1"/>
    <col min="11" max="11" width="18.5703125" style="19" customWidth="1"/>
    <col min="12" max="12" width="22.42578125" style="19" customWidth="1"/>
    <col min="13" max="13" width="14.28515625" style="19" customWidth="1"/>
    <col min="14" max="14" width="41.7109375" style="19" customWidth="1"/>
    <col min="15" max="16384" width="9.140625" style="19"/>
  </cols>
  <sheetData>
    <row r="1" spans="1:14" s="18" customFormat="1" ht="15" x14ac:dyDescent="0.25">
      <c r="A1" s="76" t="s">
        <v>43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</row>
    <row r="2" spans="1:14" ht="14.25" x14ac:dyDescent="0.2">
      <c r="A2" s="20"/>
      <c r="B2" s="76" t="s">
        <v>45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</row>
    <row r="3" spans="1:14" x14ac:dyDescent="0.2">
      <c r="A3" s="77" t="s">
        <v>36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</row>
    <row r="4" spans="1:14" ht="14.45" customHeight="1" x14ac:dyDescent="0.2">
      <c r="A4" s="87" t="s">
        <v>17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</row>
    <row r="5" spans="1:14" ht="18" customHeight="1" x14ac:dyDescent="0.2">
      <c r="A5" s="20"/>
      <c r="B5" s="77"/>
      <c r="C5" s="77"/>
      <c r="D5" s="20"/>
      <c r="E5" s="20"/>
      <c r="F5" s="20"/>
      <c r="G5" s="20"/>
      <c r="H5" s="20"/>
      <c r="I5" s="20"/>
      <c r="J5" s="20"/>
      <c r="K5" s="20"/>
      <c r="L5" s="20"/>
      <c r="M5" s="20"/>
      <c r="N5" s="38" t="s">
        <v>7</v>
      </c>
    </row>
    <row r="6" spans="1:14" ht="74.25" customHeight="1" x14ac:dyDescent="0.2">
      <c r="A6" s="78" t="s">
        <v>12</v>
      </c>
      <c r="B6" s="79" t="s">
        <v>6</v>
      </c>
      <c r="C6" s="79" t="s">
        <v>10</v>
      </c>
      <c r="D6" s="79" t="s">
        <v>1</v>
      </c>
      <c r="E6" s="79" t="s">
        <v>11</v>
      </c>
      <c r="F6" s="78" t="s">
        <v>46</v>
      </c>
      <c r="G6" s="78"/>
      <c r="H6" s="79" t="s">
        <v>47</v>
      </c>
      <c r="I6" s="78"/>
      <c r="J6" s="79" t="s">
        <v>0</v>
      </c>
      <c r="K6" s="80" t="s">
        <v>49</v>
      </c>
      <c r="L6" s="79" t="s">
        <v>48</v>
      </c>
      <c r="M6" s="79"/>
      <c r="N6" s="79" t="s">
        <v>2</v>
      </c>
    </row>
    <row r="7" spans="1:14" ht="30" customHeight="1" x14ac:dyDescent="0.2">
      <c r="A7" s="78"/>
      <c r="B7" s="79"/>
      <c r="C7" s="79"/>
      <c r="D7" s="79"/>
      <c r="E7" s="79"/>
      <c r="F7" s="54" t="s">
        <v>3</v>
      </c>
      <c r="G7" s="54" t="s">
        <v>4</v>
      </c>
      <c r="H7" s="54" t="s">
        <v>5</v>
      </c>
      <c r="I7" s="54" t="s">
        <v>4</v>
      </c>
      <c r="J7" s="79"/>
      <c r="K7" s="81"/>
      <c r="L7" s="55" t="s">
        <v>8</v>
      </c>
      <c r="M7" s="55" t="s">
        <v>9</v>
      </c>
      <c r="N7" s="79"/>
    </row>
    <row r="8" spans="1:14" ht="100.15" hidden="1" customHeight="1" x14ac:dyDescent="0.2">
      <c r="A8" s="56"/>
      <c r="B8" s="57"/>
      <c r="C8" s="58"/>
      <c r="D8" s="58"/>
      <c r="E8" s="1"/>
      <c r="F8" s="4"/>
      <c r="G8" s="4"/>
      <c r="H8" s="4"/>
      <c r="I8" s="4"/>
      <c r="J8" s="7"/>
      <c r="K8" s="4"/>
      <c r="L8" s="3"/>
      <c r="M8" s="3" t="e">
        <f t="shared" ref="M8:M13" si="0">K8/G8*100</f>
        <v>#DIV/0!</v>
      </c>
      <c r="N8" s="2"/>
    </row>
    <row r="9" spans="1:14" ht="101.45" hidden="1" customHeight="1" x14ac:dyDescent="0.2">
      <c r="A9" s="56"/>
      <c r="B9" s="57"/>
      <c r="C9" s="58"/>
      <c r="D9" s="58"/>
      <c r="E9" s="1"/>
      <c r="F9" s="4"/>
      <c r="G9" s="4"/>
      <c r="H9" s="4"/>
      <c r="I9" s="4"/>
      <c r="J9" s="5"/>
      <c r="K9" s="4"/>
      <c r="L9" s="4"/>
      <c r="M9" s="3" t="e">
        <f t="shared" si="0"/>
        <v>#DIV/0!</v>
      </c>
      <c r="N9" s="2"/>
    </row>
    <row r="10" spans="1:14" ht="102.6" hidden="1" customHeight="1" x14ac:dyDescent="0.2">
      <c r="A10" s="56"/>
      <c r="B10" s="57"/>
      <c r="C10" s="58"/>
      <c r="D10" s="58"/>
      <c r="E10" s="1"/>
      <c r="F10" s="4"/>
      <c r="G10" s="4"/>
      <c r="H10" s="4"/>
      <c r="I10" s="4"/>
      <c r="J10" s="5"/>
      <c r="K10" s="4"/>
      <c r="L10" s="4"/>
      <c r="M10" s="3" t="e">
        <f t="shared" si="0"/>
        <v>#DIV/0!</v>
      </c>
      <c r="N10" s="2"/>
    </row>
    <row r="11" spans="1:14" ht="100.15" hidden="1" customHeight="1" x14ac:dyDescent="0.2">
      <c r="A11" s="56"/>
      <c r="B11" s="57"/>
      <c r="C11" s="58"/>
      <c r="D11" s="58"/>
      <c r="E11" s="1"/>
      <c r="F11" s="4"/>
      <c r="G11" s="4"/>
      <c r="H11" s="4"/>
      <c r="I11" s="4"/>
      <c r="J11" s="7"/>
      <c r="K11" s="4"/>
      <c r="L11" s="4"/>
      <c r="M11" s="3" t="e">
        <f t="shared" si="0"/>
        <v>#DIV/0!</v>
      </c>
      <c r="N11" s="2"/>
    </row>
    <row r="12" spans="1:14" ht="100.15" hidden="1" customHeight="1" x14ac:dyDescent="0.2">
      <c r="A12" s="56"/>
      <c r="B12" s="57"/>
      <c r="C12" s="58"/>
      <c r="D12" s="58"/>
      <c r="E12" s="1"/>
      <c r="F12" s="4"/>
      <c r="G12" s="4"/>
      <c r="H12" s="4"/>
      <c r="I12" s="4"/>
      <c r="J12" s="7"/>
      <c r="K12" s="4"/>
      <c r="L12" s="4"/>
      <c r="M12" s="3" t="e">
        <f t="shared" si="0"/>
        <v>#DIV/0!</v>
      </c>
      <c r="N12" s="2"/>
    </row>
    <row r="13" spans="1:14" ht="27" hidden="1" customHeight="1" x14ac:dyDescent="0.2">
      <c r="A13" s="84"/>
      <c r="B13" s="85"/>
      <c r="C13" s="58"/>
      <c r="D13" s="8"/>
      <c r="E13" s="6"/>
      <c r="F13" s="3"/>
      <c r="G13" s="3"/>
      <c r="H13" s="3"/>
      <c r="I13" s="3"/>
      <c r="J13" s="3"/>
      <c r="K13" s="3"/>
      <c r="L13" s="3"/>
      <c r="M13" s="3" t="e">
        <f t="shared" si="0"/>
        <v>#DIV/0!</v>
      </c>
      <c r="N13" s="9"/>
    </row>
    <row r="14" spans="1:14" ht="113.25" customHeight="1" x14ac:dyDescent="0.2">
      <c r="A14" s="63" t="s">
        <v>33</v>
      </c>
      <c r="B14" s="64" t="s">
        <v>55</v>
      </c>
      <c r="C14" s="52" t="s">
        <v>56</v>
      </c>
      <c r="D14" s="53" t="s">
        <v>57</v>
      </c>
      <c r="E14" s="1">
        <v>211</v>
      </c>
      <c r="F14" s="4">
        <v>314105.21999999997</v>
      </c>
      <c r="G14" s="4">
        <v>314105.21999999997</v>
      </c>
      <c r="H14" s="4">
        <v>0</v>
      </c>
      <c r="I14" s="4">
        <v>0</v>
      </c>
      <c r="J14" s="4">
        <v>206277.79</v>
      </c>
      <c r="K14" s="4">
        <f>J14</f>
        <v>206277.79</v>
      </c>
      <c r="L14" s="4">
        <f>K14-G14</f>
        <v>-107827.42999999996</v>
      </c>
      <c r="M14" s="4">
        <f>K14/G14*100</f>
        <v>65.671557448169764</v>
      </c>
      <c r="N14" s="59" t="s">
        <v>68</v>
      </c>
    </row>
    <row r="15" spans="1:14" ht="87" customHeight="1" x14ac:dyDescent="0.2">
      <c r="A15" s="63" t="s">
        <v>13</v>
      </c>
      <c r="B15" s="64" t="s">
        <v>55</v>
      </c>
      <c r="C15" s="52" t="s">
        <v>56</v>
      </c>
      <c r="D15" s="53" t="s">
        <v>58</v>
      </c>
      <c r="E15" s="1">
        <v>213</v>
      </c>
      <c r="F15" s="4">
        <v>94859.78</v>
      </c>
      <c r="G15" s="4">
        <v>94859.78</v>
      </c>
      <c r="H15" s="4">
        <v>0</v>
      </c>
      <c r="I15" s="4">
        <v>0</v>
      </c>
      <c r="J15" s="4">
        <v>62295.89</v>
      </c>
      <c r="K15" s="4">
        <f t="shared" ref="K15:K19" si="1">J15</f>
        <v>62295.89</v>
      </c>
      <c r="L15" s="4">
        <f t="shared" ref="L15:L19" si="2">K15-G15</f>
        <v>-32563.89</v>
      </c>
      <c r="M15" s="4">
        <f t="shared" ref="M15:M19" si="3">K15/G15*100</f>
        <v>65.671552263772909</v>
      </c>
      <c r="N15" s="60" t="s">
        <v>68</v>
      </c>
    </row>
    <row r="16" spans="1:14" ht="78.75" customHeight="1" x14ac:dyDescent="0.2">
      <c r="A16" s="63" t="s">
        <v>59</v>
      </c>
      <c r="B16" s="65" t="s">
        <v>60</v>
      </c>
      <c r="C16" s="62" t="s">
        <v>61</v>
      </c>
      <c r="D16" s="12" t="s">
        <v>57</v>
      </c>
      <c r="E16" s="13">
        <v>211</v>
      </c>
      <c r="F16" s="14">
        <v>47000</v>
      </c>
      <c r="G16" s="14">
        <v>47000</v>
      </c>
      <c r="H16" s="14">
        <v>0</v>
      </c>
      <c r="I16" s="14">
        <v>0</v>
      </c>
      <c r="J16" s="17">
        <v>10977</v>
      </c>
      <c r="K16" s="4">
        <f t="shared" si="1"/>
        <v>10977</v>
      </c>
      <c r="L16" s="4">
        <f t="shared" si="2"/>
        <v>-36023</v>
      </c>
      <c r="M16" s="4">
        <f t="shared" si="3"/>
        <v>23.355319148936172</v>
      </c>
      <c r="N16" s="10" t="s">
        <v>68</v>
      </c>
    </row>
    <row r="17" spans="1:14" ht="81.75" customHeight="1" x14ac:dyDescent="0.2">
      <c r="A17" s="63" t="s">
        <v>62</v>
      </c>
      <c r="B17" s="65" t="s">
        <v>60</v>
      </c>
      <c r="C17" s="62" t="s">
        <v>63</v>
      </c>
      <c r="D17" s="12" t="s">
        <v>58</v>
      </c>
      <c r="E17" s="13">
        <v>213</v>
      </c>
      <c r="F17" s="14">
        <v>14194</v>
      </c>
      <c r="G17" s="14">
        <v>14194</v>
      </c>
      <c r="H17" s="14">
        <v>0</v>
      </c>
      <c r="I17" s="14">
        <v>0</v>
      </c>
      <c r="J17" s="17">
        <v>3315.05</v>
      </c>
      <c r="K17" s="4">
        <f t="shared" si="1"/>
        <v>3315.05</v>
      </c>
      <c r="L17" s="4">
        <f t="shared" si="2"/>
        <v>-10878.95</v>
      </c>
      <c r="M17" s="4">
        <f t="shared" si="3"/>
        <v>23.355290968014657</v>
      </c>
      <c r="N17" s="10" t="s">
        <v>68</v>
      </c>
    </row>
    <row r="18" spans="1:14" ht="86.25" customHeight="1" x14ac:dyDescent="0.2">
      <c r="A18" s="63" t="s">
        <v>64</v>
      </c>
      <c r="B18" s="65" t="s">
        <v>65</v>
      </c>
      <c r="C18" s="62" t="s">
        <v>66</v>
      </c>
      <c r="D18" s="12" t="s">
        <v>57</v>
      </c>
      <c r="E18" s="13">
        <v>211</v>
      </c>
      <c r="F18" s="14">
        <v>127000</v>
      </c>
      <c r="G18" s="14">
        <v>127000</v>
      </c>
      <c r="H18" s="14">
        <v>0</v>
      </c>
      <c r="I18" s="14">
        <v>0</v>
      </c>
      <c r="J18" s="17">
        <v>73683</v>
      </c>
      <c r="K18" s="4">
        <f t="shared" si="1"/>
        <v>73683</v>
      </c>
      <c r="L18" s="4">
        <f t="shared" si="2"/>
        <v>-53317</v>
      </c>
      <c r="M18" s="4">
        <f t="shared" si="3"/>
        <v>58.01811023622048</v>
      </c>
      <c r="N18" s="10" t="s">
        <v>68</v>
      </c>
    </row>
    <row r="19" spans="1:14" ht="86.25" customHeight="1" x14ac:dyDescent="0.2">
      <c r="A19" s="63" t="s">
        <v>67</v>
      </c>
      <c r="B19" s="65" t="s">
        <v>65</v>
      </c>
      <c r="C19" s="62" t="s">
        <v>66</v>
      </c>
      <c r="D19" s="61" t="s">
        <v>58</v>
      </c>
      <c r="E19" s="1">
        <v>213</v>
      </c>
      <c r="F19" s="4">
        <v>38354</v>
      </c>
      <c r="G19" s="4">
        <v>38354</v>
      </c>
      <c r="H19" s="4">
        <v>0</v>
      </c>
      <c r="I19" s="4">
        <v>0</v>
      </c>
      <c r="J19" s="17">
        <v>22252.27</v>
      </c>
      <c r="K19" s="4">
        <f t="shared" si="1"/>
        <v>22252.27</v>
      </c>
      <c r="L19" s="4">
        <f t="shared" si="2"/>
        <v>-16101.73</v>
      </c>
      <c r="M19" s="4">
        <f t="shared" si="3"/>
        <v>58.018120665380401</v>
      </c>
      <c r="N19" s="10" t="s">
        <v>68</v>
      </c>
    </row>
    <row r="20" spans="1:14" ht="27" customHeight="1" x14ac:dyDescent="0.2">
      <c r="A20" s="82" t="s">
        <v>14</v>
      </c>
      <c r="B20" s="83"/>
      <c r="C20" s="58"/>
      <c r="D20" s="8"/>
      <c r="E20" s="6"/>
      <c r="F20" s="3">
        <f>F14+F15+F16+F17+F18+F19</f>
        <v>635513</v>
      </c>
      <c r="G20" s="3">
        <f>G14+G15+G16+G17+G18+G19</f>
        <v>635513</v>
      </c>
      <c r="H20" s="3">
        <f t="shared" ref="H20:L20" si="4">H14+H15+H16+H17+H18+H19</f>
        <v>0</v>
      </c>
      <c r="I20" s="3">
        <f t="shared" si="4"/>
        <v>0</v>
      </c>
      <c r="J20" s="3">
        <f t="shared" si="4"/>
        <v>378801</v>
      </c>
      <c r="K20" s="3">
        <f t="shared" si="4"/>
        <v>378801</v>
      </c>
      <c r="L20" s="3">
        <f t="shared" si="4"/>
        <v>-256711.99999999997</v>
      </c>
      <c r="M20" s="3">
        <f>K20/G20%</f>
        <v>59.60554701477389</v>
      </c>
      <c r="N20" s="9"/>
    </row>
    <row r="24" spans="1:14" x14ac:dyDescent="0.2">
      <c r="B24" s="33"/>
      <c r="C24" s="33"/>
      <c r="D24" s="33"/>
    </row>
    <row r="25" spans="1:14" x14ac:dyDescent="0.2">
      <c r="B25" s="75" t="s">
        <v>37</v>
      </c>
      <c r="C25" s="75"/>
      <c r="D25" s="75"/>
      <c r="E25" s="19" t="s">
        <v>38</v>
      </c>
    </row>
    <row r="26" spans="1:14" x14ac:dyDescent="0.2">
      <c r="B26" s="34"/>
      <c r="C26" s="34"/>
      <c r="D26" s="34"/>
    </row>
    <row r="27" spans="1:14" x14ac:dyDescent="0.2">
      <c r="B27" s="34" t="s">
        <v>16</v>
      </c>
      <c r="C27" s="40" t="s">
        <v>39</v>
      </c>
      <c r="D27" s="34"/>
    </row>
    <row r="28" spans="1:14" x14ac:dyDescent="0.2">
      <c r="B28" s="34" t="s">
        <v>15</v>
      </c>
      <c r="C28" s="40" t="s">
        <v>40</v>
      </c>
      <c r="D28" s="34"/>
    </row>
    <row r="29" spans="1:14" x14ac:dyDescent="0.2">
      <c r="B29" s="34"/>
      <c r="C29" s="35"/>
      <c r="D29" s="34"/>
    </row>
  </sheetData>
  <mergeCells count="19">
    <mergeCell ref="J6:J7"/>
    <mergeCell ref="K6:K7"/>
    <mergeCell ref="L6:M6"/>
    <mergeCell ref="N6:N7"/>
    <mergeCell ref="A1:N1"/>
    <mergeCell ref="B2:N2"/>
    <mergeCell ref="A3:N3"/>
    <mergeCell ref="A4:N4"/>
    <mergeCell ref="B5:C5"/>
    <mergeCell ref="A6:A7"/>
    <mergeCell ref="B6:B7"/>
    <mergeCell ref="C6:C7"/>
    <mergeCell ref="D6:D7"/>
    <mergeCell ref="E6:E7"/>
    <mergeCell ref="A13:B13"/>
    <mergeCell ref="A20:B20"/>
    <mergeCell ref="B25:D25"/>
    <mergeCell ref="F6:G6"/>
    <mergeCell ref="H6:I6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ОМС</vt:lpstr>
      <vt:lpstr>Учреждения, Мероприятия</vt:lpstr>
      <vt:lpstr>достижение показателей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</cp:lastModifiedBy>
  <cp:lastPrinted>2022-02-16T09:11:16Z</cp:lastPrinted>
  <dcterms:created xsi:type="dcterms:W3CDTF">2016-05-31T05:14:02Z</dcterms:created>
  <dcterms:modified xsi:type="dcterms:W3CDTF">2024-08-06T13:04:35Z</dcterms:modified>
</cp:coreProperties>
</file>